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Maestra" sheetId="1" r:id="rId4"/>
    <sheet state="visible" name="Platos principales" sheetId="2" r:id="rId5"/>
  </sheets>
  <definedNames/>
  <calcPr/>
  <extLst>
    <ext uri="GoogleSheetsCustomDataVersion2">
      <go:sheetsCustomData xmlns:go="http://customooxmlschemas.google.com/" r:id="rId6" roundtripDataChecksum="Bm6Y96/rkuLDCefld7920clG/XE+VSYmnip44Jn/neY="/>
    </ext>
  </extLst>
</workbook>
</file>

<file path=xl/sharedStrings.xml><?xml version="1.0" encoding="utf-8"?>
<sst xmlns="http://schemas.openxmlformats.org/spreadsheetml/2006/main" count="271" uniqueCount="95">
  <si>
    <t>Fichero actualizado el:</t>
  </si>
  <si>
    <t>COMIDA SABADO</t>
  </si>
  <si>
    <t>CENA SABADO</t>
  </si>
  <si>
    <t>PLATO PRINCIPAL</t>
  </si>
  <si>
    <t>Carne (Cerdo)</t>
  </si>
  <si>
    <t>Pescado (Bacalao)</t>
  </si>
  <si>
    <t>Bacalao con gambas</t>
  </si>
  <si>
    <t xml:space="preserve">  </t>
  </si>
  <si>
    <t>Ternera Estofada</t>
  </si>
  <si>
    <t>Cordero/Borrego</t>
  </si>
  <si>
    <t xml:space="preserve"> </t>
  </si>
  <si>
    <t>Valerio</t>
  </si>
  <si>
    <t>INFO DETALLADA:</t>
  </si>
  <si>
    <t xml:space="preserve">   </t>
  </si>
  <si>
    <t>Saab_gourmet</t>
  </si>
  <si>
    <t>MF</t>
  </si>
  <si>
    <t>JLE</t>
  </si>
  <si>
    <t>Monte Saabncha</t>
  </si>
  <si>
    <t>Whatsapp</t>
  </si>
  <si>
    <t>cmserra</t>
  </si>
  <si>
    <t>Cmartin</t>
  </si>
  <si>
    <t>Goncalo Lourenco</t>
  </si>
  <si>
    <t>Eljovito</t>
  </si>
  <si>
    <t>Pedro (Alfaberto)</t>
  </si>
  <si>
    <t>Alfaberto</t>
  </si>
  <si>
    <t>TOTAL A PAGAR</t>
  </si>
  <si>
    <t>Pagado</t>
  </si>
  <si>
    <t>kepamaciass</t>
  </si>
  <si>
    <t>Pago recibido</t>
  </si>
  <si>
    <t>JorgeRevuel</t>
  </si>
  <si>
    <t>SUBTOTAL</t>
  </si>
  <si>
    <t>BONIFICACIONES</t>
  </si>
  <si>
    <t>Zimer</t>
  </si>
  <si>
    <t>Chencho + DavidSPG</t>
  </si>
  <si>
    <t>Asistente</t>
  </si>
  <si>
    <t>absaab</t>
  </si>
  <si>
    <t>Nº asistentes</t>
  </si>
  <si>
    <t>Nº socios</t>
  </si>
  <si>
    <t>combination</t>
  </si>
  <si>
    <t>Welcome SAAB (Pegatina+Recuerdo /SAAB)</t>
  </si>
  <si>
    <t>mcoman</t>
  </si>
  <si>
    <t>gt turbo 16 + saab v6 aero</t>
  </si>
  <si>
    <t>Cena Viernes</t>
  </si>
  <si>
    <t>Pipas</t>
  </si>
  <si>
    <t>Café Sábado + Acreditación</t>
  </si>
  <si>
    <t>pedroserro</t>
  </si>
  <si>
    <t>Visita Sábado Mañana</t>
  </si>
  <si>
    <t>Comida Sábado</t>
  </si>
  <si>
    <t>DiegoRC</t>
  </si>
  <si>
    <t>Cena Sábado</t>
  </si>
  <si>
    <t>Parri</t>
  </si>
  <si>
    <t>CSE Guarda 2026</t>
  </si>
  <si>
    <t>Perdi</t>
  </si>
  <si>
    <t>alias en el foro</t>
  </si>
  <si>
    <t>€</t>
  </si>
  <si>
    <t>S/N</t>
  </si>
  <si>
    <t>Ric_saabosch</t>
  </si>
  <si>
    <t>Fecha</t>
  </si>
  <si>
    <t>Angel_76</t>
  </si>
  <si>
    <t>ZenBasit</t>
  </si>
  <si>
    <t>Restantes:</t>
  </si>
  <si>
    <t>Totales</t>
  </si>
  <si>
    <t>Nº coches</t>
  </si>
  <si>
    <t>Nº comensales</t>
  </si>
  <si>
    <t>Nº personas</t>
  </si>
  <si>
    <t>Nº Comensales</t>
  </si>
  <si>
    <t>Ok</t>
  </si>
  <si>
    <t>51 menús</t>
  </si>
  <si>
    <t>S</t>
  </si>
  <si>
    <t>46 menús</t>
  </si>
  <si>
    <t>1 a la carta</t>
  </si>
  <si>
    <t>NO</t>
  </si>
  <si>
    <t>Signal</t>
  </si>
  <si>
    <t>Pagos totales</t>
  </si>
  <si>
    <t>Subtotal Abs</t>
  </si>
  <si>
    <t>Bonificaciones Total</t>
  </si>
  <si>
    <t>Coches Asistentes</t>
  </si>
  <si>
    <t>Aperitivo Sábado, y Acreditación</t>
  </si>
  <si>
    <t>1 a la carta (celiaco)</t>
  </si>
  <si>
    <r>
      <rPr>
        <rFont val="Arial"/>
        <color theme="1"/>
        <sz val="15.0"/>
      </rPr>
      <t xml:space="preserve">Pago mediante transferencia a Club Saab España, </t>
    </r>
    <r>
      <rPr>
        <rFont val="Arial"/>
        <b/>
        <color theme="1"/>
        <sz val="15.0"/>
      </rPr>
      <t>concepto "</t>
    </r>
    <r>
      <rPr>
        <rFont val="Arial"/>
        <b/>
        <color rgb="FF12501B"/>
        <sz val="15.0"/>
      </rPr>
      <t>Nickname + Guarda</t>
    </r>
    <r>
      <rPr>
        <rFont val="Arial"/>
        <b/>
        <color theme="1"/>
        <sz val="15.0"/>
      </rPr>
      <t>"</t>
    </r>
  </si>
  <si>
    <t>IBAN: ES98 2085 4930 3903 3074 5402</t>
  </si>
  <si>
    <t>Bonificación parcial a socios, comida sábado: El Club bonifica 15€ de la comida del sábado a los socios del Club.</t>
  </si>
  <si>
    <t>Welcome SAAB: Dado el caracter especial de este evento, el Club bonifica integramente este importe a todos los coches participantes.</t>
  </si>
  <si>
    <t>Aperitivo y acreditación: El club lo bonifica integramente a todos los participantes.</t>
  </si>
  <si>
    <r>
      <rPr>
        <rFont val="Arial"/>
        <b/>
        <color theme="1"/>
      </rPr>
      <t>Importante:</t>
    </r>
    <r>
      <rPr>
        <rFont val="Arial"/>
        <color theme="1"/>
      </rPr>
      <t xml:space="preserve"> Las consumiciones previas y posteriores a las comidas y cenas </t>
    </r>
    <r>
      <rPr>
        <rFont val="Arial"/>
        <b/>
        <color theme="1"/>
      </rPr>
      <t>no están incluidas</t>
    </r>
    <r>
      <rPr>
        <rFont val="Arial"/>
        <color theme="1"/>
      </rPr>
      <t xml:space="preserve"> en el precio de cada menú, y </t>
    </r>
    <r>
      <rPr>
        <rFont val="Arial"/>
        <b/>
        <color theme="1"/>
      </rPr>
      <t>son a cargo de quien las pida</t>
    </r>
    <r>
      <rPr>
        <rFont val="Arial"/>
        <color theme="1"/>
      </rPr>
      <t>.</t>
    </r>
  </si>
  <si>
    <t>Menús infantiles: Por cuestiones de eficiencia, no los gestionamos. Se pide a la carta y los progenitores lo abonan allí directamente.</t>
  </si>
  <si>
    <t>Hotel: Por cuestiones de eficiencia, no los gestionamos. Cada asistente se encarga de su alojamiento.</t>
  </si>
  <si>
    <t>*********************************************************************************************************************************************************************************************</t>
  </si>
  <si>
    <r>
      <rPr>
        <rFont val="Arial"/>
        <color theme="1"/>
        <sz val="14.0"/>
      </rPr>
      <t xml:space="preserve">Pagamento via transferência para o Club Saab España, com a </t>
    </r>
    <r>
      <rPr>
        <rFont val="Arial"/>
        <b/>
        <color theme="1"/>
        <sz val="14.0"/>
      </rPr>
      <t>descrição "</t>
    </r>
    <r>
      <rPr>
        <rFont val="Arial"/>
        <b/>
        <color rgb="FF38761D"/>
        <sz val="14.0"/>
      </rPr>
      <t>Nickname + Guarda</t>
    </r>
    <r>
      <rPr>
        <rFont val="Arial"/>
        <b/>
        <color theme="1"/>
        <sz val="14.0"/>
      </rPr>
      <t>"</t>
    </r>
  </si>
  <si>
    <t xml:space="preserve">Subsídio parcial para sócios – almoço de sábado: O Clube subsidia 15 € do almoço de sábado para os sócios.
</t>
  </si>
  <si>
    <t>Welcome SAAB: Dada a natureza especial deste evento, o Clube subsidia integralmente este valor para todos os automóveis participantes.</t>
  </si>
  <si>
    <t>Aperitivo e credenciação: O clube oferece cortesia integral a todos os participantes.</t>
  </si>
  <si>
    <r>
      <rPr>
        <rFont val="Arial"/>
        <b/>
        <color theme="1"/>
        <sz val="11.0"/>
      </rPr>
      <t>Importante</t>
    </r>
    <r>
      <rPr>
        <rFont val="Arial"/>
        <color theme="1"/>
        <sz val="11.0"/>
      </rPr>
      <t xml:space="preserve">: As consumações antes e depois do almoço e do jantar </t>
    </r>
    <r>
      <rPr>
        <rFont val="Arial"/>
        <b/>
        <color theme="1"/>
        <sz val="11.0"/>
      </rPr>
      <t>não estão incluídas</t>
    </r>
    <r>
      <rPr>
        <rFont val="Arial"/>
        <color theme="1"/>
        <sz val="11.0"/>
      </rPr>
      <t xml:space="preserve"> no preço de cada menu e </t>
    </r>
    <r>
      <rPr>
        <rFont val="Arial"/>
        <b/>
        <color theme="1"/>
        <sz val="11.0"/>
      </rPr>
      <t>correm por conta de quem as solicitar</t>
    </r>
    <r>
      <rPr>
        <rFont val="Arial"/>
        <color theme="1"/>
        <sz val="11.0"/>
      </rPr>
      <t>.</t>
    </r>
  </si>
  <si>
    <t>Menus infantis: Por questões de eficiência, não fazemos a gestão dos mesmos. Os pedidos são feitos à la carte e os pais pagam diretamente no local.</t>
  </si>
  <si>
    <t>Hotel: Por questões de eficiência, não fazemos a gestão das reservas. Cada participante é responsável pelo seu próprio alojamento.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</si>
</sst>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m/yyyy"/>
    <numFmt numFmtId="165" formatCode="#,##0.00\ &quot;€&quot;;[Red]\-#,##0.00\ &quot;€&quot;"/>
    <numFmt numFmtId="166" formatCode="#,##0\ [$€-1]"/>
    <numFmt numFmtId="167" formatCode="d-mmm"/>
    <numFmt numFmtId="168" formatCode="_-* #,##0.00\ [$€-C0A]_-;\-* #,##0.00\ [$€-C0A]_-;_-* &quot;-&quot;??\ [$€-C0A]_-;_-@"/>
  </numFmts>
  <fonts count="30">
    <font>
      <sz val="11.0"/>
      <color theme="1"/>
      <name val="Aptos Narrow"/>
      <scheme val="minor"/>
    </font>
    <font>
      <sz val="11.0"/>
      <color theme="1"/>
      <name val="Aptos Narrow"/>
    </font>
    <font>
      <sz val="13.0"/>
      <color theme="1"/>
      <name val="Aptos Narrow"/>
    </font>
    <font>
      <sz val="13.0"/>
      <color theme="1"/>
      <name val="Arial"/>
    </font>
    <font>
      <b/>
      <color theme="1"/>
      <name val="Arial"/>
    </font>
    <font>
      <sz val="14.0"/>
      <color theme="1"/>
      <name val="Aptos Narrow"/>
    </font>
    <font>
      <color theme="1"/>
      <name val="Arial"/>
    </font>
    <font>
      <sz val="14.0"/>
      <color theme="1"/>
      <name val="Arial"/>
    </font>
    <font>
      <b/>
      <sz val="12.0"/>
      <color theme="1"/>
      <name val="Arial"/>
    </font>
    <font>
      <b/>
      <sz val="13.0"/>
      <color theme="1"/>
      <name val="Arial"/>
    </font>
    <font>
      <color theme="1"/>
      <name val="Aptos Narrow"/>
    </font>
    <font>
      <sz val="11.0"/>
      <color theme="1"/>
      <name val="Arial"/>
    </font>
    <font>
      <b/>
      <sz val="28.0"/>
      <color rgb="FF00B0F0"/>
      <name val="Aptos Narrow"/>
    </font>
    <font>
      <i/>
      <sz val="12.0"/>
      <color theme="1"/>
      <name val="Arial"/>
    </font>
    <font/>
    <font>
      <sz val="12.0"/>
      <color theme="1"/>
      <name val="Arial"/>
    </font>
    <font>
      <color rgb="FF000000"/>
      <name val="Arial"/>
    </font>
    <font>
      <color rgb="FF0000FF"/>
      <name val="Arial"/>
    </font>
    <font>
      <color rgb="FF0000FF"/>
      <name val="Aptos Narrow"/>
    </font>
    <font>
      <sz val="11.0"/>
      <color rgb="FF0000FF"/>
      <name val="Aptos Narrow"/>
    </font>
    <font>
      <sz val="11.0"/>
      <color rgb="FFB7B7B7"/>
      <name val="Aptos Narrow"/>
    </font>
    <font>
      <b/>
      <sz val="11.0"/>
      <color theme="1"/>
      <name val="Arial"/>
    </font>
    <font>
      <b/>
      <sz val="11.0"/>
      <color theme="1"/>
      <name val="Aptos Narrow"/>
    </font>
    <font>
      <sz val="16.0"/>
      <color theme="1"/>
      <name val="Arial"/>
    </font>
    <font>
      <sz val="15.0"/>
      <color theme="1"/>
      <name val="Arial"/>
    </font>
    <font>
      <b/>
      <sz val="15.0"/>
      <color theme="1"/>
      <name val="Arial"/>
    </font>
    <font>
      <sz val="12.0"/>
      <color rgb="FF333333"/>
      <name val="Arial"/>
    </font>
    <font>
      <b/>
      <sz val="12.0"/>
      <color rgb="FF333333"/>
      <name val="Arial"/>
    </font>
    <font>
      <b/>
      <sz val="14.0"/>
      <color theme="1"/>
      <name val="Arial"/>
    </font>
    <font>
      <sz val="11.0"/>
      <color rgb="FF1F1F1F"/>
      <name val="Inherit"/>
    </font>
  </fonts>
  <fills count="17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1C232"/>
        <bgColor rgb="FFF1C232"/>
      </patternFill>
    </fill>
    <fill>
      <patternFill patternType="solid">
        <fgColor rgb="FF00FFFF"/>
        <bgColor rgb="FF00FFFF"/>
      </patternFill>
    </fill>
    <fill>
      <patternFill patternType="solid">
        <fgColor rgb="FFDBE9F7"/>
        <bgColor rgb="FFDBE9F7"/>
      </patternFill>
    </fill>
    <fill>
      <patternFill patternType="solid">
        <fgColor rgb="FFB7B7B7"/>
        <bgColor rgb="FFB7B7B7"/>
      </patternFill>
    </fill>
    <fill>
      <patternFill patternType="solid">
        <fgColor rgb="FFD9D9D9"/>
        <bgColor rgb="FFD9D9D9"/>
      </patternFill>
    </fill>
    <fill>
      <patternFill patternType="solid">
        <fgColor rgb="FF0C0C0C"/>
        <bgColor rgb="FF0C0C0C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  <fill>
      <patternFill patternType="solid">
        <fgColor rgb="FFD9F2D0"/>
        <bgColor rgb="FFD9F2D0"/>
      </patternFill>
    </fill>
    <fill>
      <patternFill patternType="solid">
        <fgColor rgb="FFF8F9FA"/>
        <bgColor rgb="FFF8F9FA"/>
      </patternFill>
    </fill>
  </fills>
  <borders count="50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ck">
        <color rgb="FF000000"/>
      </right>
      <top style="thin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ck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ck">
        <color rgb="FF000000"/>
      </left>
      <right style="thin">
        <color rgb="FF000000"/>
      </right>
      <bottom style="thick">
        <color rgb="FF000000"/>
      </bottom>
    </border>
    <border>
      <left style="thin">
        <color rgb="FF000000"/>
      </left>
      <right style="thick">
        <color rgb="FF000000"/>
      </right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18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vertical="center"/>
    </xf>
    <xf borderId="1" fillId="2" fontId="3" numFmtId="164" xfId="0" applyAlignment="1" applyBorder="1" applyFill="1" applyFont="1" applyNumberFormat="1">
      <alignment vertical="center"/>
    </xf>
    <xf borderId="0" fillId="0" fontId="1" numFmtId="0" xfId="0" applyAlignment="1" applyFont="1">
      <alignment horizontal="center" vertical="center"/>
    </xf>
    <xf borderId="0" fillId="0" fontId="4" numFmtId="0" xfId="0" applyFont="1"/>
    <xf borderId="0" fillId="0" fontId="5" numFmtId="0" xfId="0" applyAlignment="1" applyFont="1">
      <alignment vertical="center"/>
    </xf>
    <xf borderId="0" fillId="0" fontId="6" numFmtId="0" xfId="0" applyFont="1"/>
    <xf borderId="0" fillId="3" fontId="6" numFmtId="0" xfId="0" applyFill="1" applyFont="1"/>
    <xf borderId="1" fillId="2" fontId="7" numFmtId="164" xfId="0" applyAlignment="1" applyBorder="1" applyFill="1" applyFont="1" applyNumberFormat="1">
      <alignment vertical="center"/>
    </xf>
    <xf borderId="0" fillId="4" fontId="6" numFmtId="0" xfId="0" applyFill="1" applyFont="1"/>
    <xf borderId="0" fillId="0" fontId="7" numFmtId="0" xfId="0" applyAlignment="1" applyFont="1">
      <alignment vertical="center"/>
    </xf>
    <xf borderId="2" fillId="0" fontId="8" numFmtId="0" xfId="0" applyAlignment="1" applyBorder="1" applyFont="1">
      <alignment horizontal="center" vertical="center"/>
    </xf>
    <xf borderId="0" fillId="0" fontId="9" numFmtId="0" xfId="0" applyAlignment="1" applyFont="1">
      <alignment vertical="center"/>
    </xf>
    <xf borderId="0" fillId="0" fontId="10" numFmtId="0" xfId="0" applyAlignment="1" applyFont="1">
      <alignment vertical="center"/>
    </xf>
    <xf borderId="2" fillId="0" fontId="6" numFmtId="0" xfId="0" applyAlignment="1" applyBorder="1" applyFont="1">
      <alignment horizontal="center"/>
    </xf>
    <xf borderId="0" fillId="0" fontId="11" numFmtId="0" xfId="0" applyAlignment="1" applyFont="1">
      <alignment vertical="center"/>
    </xf>
    <xf borderId="2" fillId="0" fontId="10" numFmtId="0" xfId="0" applyAlignment="1" applyBorder="1" applyFont="1">
      <alignment horizontal="center"/>
    </xf>
    <xf borderId="0" fillId="0" fontId="12" numFmtId="0" xfId="0" applyAlignment="1" applyFont="1">
      <alignment horizontal="center" vertical="center"/>
    </xf>
    <xf borderId="0" fillId="5" fontId="13" numFmtId="165" xfId="0" applyAlignment="1" applyFill="1" applyFont="1" applyNumberFormat="1">
      <alignment horizontal="center" vertical="center"/>
    </xf>
    <xf borderId="3" fillId="4" fontId="8" numFmtId="0" xfId="0" applyAlignment="1" applyBorder="1" applyFill="1" applyFont="1">
      <alignment horizontal="center" vertical="center"/>
    </xf>
    <xf borderId="2" fillId="6" fontId="8" numFmtId="0" xfId="0" applyAlignment="1" applyBorder="1" applyFill="1" applyFont="1">
      <alignment horizontal="center" vertical="center"/>
    </xf>
    <xf borderId="4" fillId="4" fontId="8" numFmtId="0" xfId="0" applyAlignment="1" applyBorder="1" applyFill="1" applyFont="1">
      <alignment horizontal="center" vertical="center"/>
    </xf>
    <xf borderId="2" fillId="6" fontId="10" numFmtId="0" xfId="0" applyAlignment="1" applyBorder="1" applyFill="1" applyFont="1">
      <alignment horizontal="center"/>
    </xf>
    <xf borderId="4" fillId="5" fontId="8" numFmtId="0" xfId="0" applyAlignment="1" applyBorder="1" applyFill="1" applyFont="1">
      <alignment horizontal="center" vertical="center"/>
    </xf>
    <xf borderId="5" fillId="5" fontId="8" numFmtId="0" xfId="0" applyAlignment="1" applyBorder="1" applyFill="1" applyFont="1">
      <alignment horizontal="center" vertical="center"/>
    </xf>
    <xf borderId="3" fillId="7" fontId="8" numFmtId="0" xfId="0" applyAlignment="1" applyBorder="1" applyFill="1" applyFont="1">
      <alignment horizontal="center" vertical="center"/>
    </xf>
    <xf borderId="5" fillId="7" fontId="8" numFmtId="0" xfId="0" applyAlignment="1" applyBorder="1" applyFill="1" applyFont="1">
      <alignment horizontal="center" vertical="center"/>
    </xf>
    <xf borderId="6" fillId="8" fontId="8" numFmtId="0" xfId="0" applyAlignment="1" applyBorder="1" applyFill="1" applyFont="1">
      <alignment horizontal="center" vertical="center"/>
    </xf>
    <xf borderId="7" fillId="5" fontId="8" numFmtId="0" xfId="0" applyAlignment="1" applyBorder="1" applyFill="1" applyFont="1">
      <alignment horizontal="center" vertical="center"/>
    </xf>
    <xf borderId="8" fillId="5" fontId="8" numFmtId="0" xfId="0" applyAlignment="1" applyBorder="1" applyFill="1" applyFont="1">
      <alignment horizontal="center" vertical="center"/>
    </xf>
    <xf borderId="6" fillId="5" fontId="8" numFmtId="0" xfId="0" applyAlignment="1" applyBorder="1" applyFill="1" applyFont="1">
      <alignment horizontal="center" vertical="center"/>
    </xf>
    <xf borderId="9" fillId="5" fontId="8" numFmtId="0" xfId="0" applyAlignment="1" applyBorder="1" applyFill="1" applyFont="1">
      <alignment horizontal="center" vertical="center"/>
    </xf>
    <xf borderId="10" fillId="0" fontId="14" numFmtId="0" xfId="0" applyBorder="1" applyFont="1"/>
    <xf borderId="9" fillId="9" fontId="8" numFmtId="0" xfId="0" applyAlignment="1" applyBorder="1" applyFill="1" applyFont="1">
      <alignment horizontal="center" vertical="center"/>
    </xf>
    <xf borderId="2" fillId="0" fontId="8" numFmtId="0" xfId="0" applyAlignment="1" applyBorder="1" applyFont="1">
      <alignment horizontal="center"/>
    </xf>
    <xf borderId="11" fillId="5" fontId="8" numFmtId="0" xfId="0" applyAlignment="1" applyBorder="1" applyFill="1" applyFont="1">
      <alignment horizontal="center" vertical="center"/>
    </xf>
    <xf borderId="12" fillId="0" fontId="14" numFmtId="0" xfId="0" applyBorder="1" applyFont="1"/>
    <xf borderId="9" fillId="10" fontId="8" numFmtId="0" xfId="0" applyAlignment="1" applyBorder="1" applyFill="1" applyFont="1">
      <alignment horizontal="center" vertical="center"/>
    </xf>
    <xf borderId="2" fillId="0" fontId="8" numFmtId="165" xfId="0" applyAlignment="1" applyBorder="1" applyFont="1" applyNumberFormat="1">
      <alignment horizontal="center" vertical="center"/>
    </xf>
    <xf borderId="13" fillId="0" fontId="8" numFmtId="0" xfId="0" applyAlignment="1" applyBorder="1" applyFont="1">
      <alignment horizontal="center" vertical="center"/>
    </xf>
    <xf borderId="0" fillId="5" fontId="8" numFmtId="165" xfId="0" applyAlignment="1" applyFill="1" applyFont="1" applyNumberFormat="1">
      <alignment horizontal="center" vertical="center"/>
    </xf>
    <xf borderId="14" fillId="4" fontId="13" numFmtId="165" xfId="0" applyAlignment="1" applyBorder="1" applyFill="1" applyFont="1" applyNumberFormat="1">
      <alignment horizontal="center" vertical="center"/>
    </xf>
    <xf borderId="2" fillId="11" fontId="6" numFmtId="0" xfId="0" applyAlignment="1" applyBorder="1" applyFill="1" applyFont="1">
      <alignment horizontal="center" readingOrder="0"/>
    </xf>
    <xf borderId="15" fillId="4" fontId="15" numFmtId="165" xfId="0" applyAlignment="1" applyBorder="1" applyFill="1" applyFont="1" applyNumberFormat="1">
      <alignment horizontal="center" vertical="center"/>
    </xf>
    <xf borderId="2" fillId="6" fontId="6" numFmtId="0" xfId="0" applyAlignment="1" applyBorder="1" applyFill="1" applyFont="1">
      <alignment horizontal="center"/>
    </xf>
    <xf borderId="15" fillId="5" fontId="15" numFmtId="0" xfId="0" applyAlignment="1" applyBorder="1" applyFill="1" applyFont="1">
      <alignment horizontal="center" vertical="center"/>
    </xf>
    <xf borderId="16" fillId="5" fontId="15" numFmtId="0" xfId="0" applyAlignment="1" applyBorder="1" applyFill="1" applyFont="1">
      <alignment horizontal="center" vertical="center"/>
    </xf>
    <xf borderId="14" fillId="7" fontId="15" numFmtId="165" xfId="0" applyAlignment="1" applyBorder="1" applyFill="1" applyFont="1" applyNumberFormat="1">
      <alignment horizontal="center" vertical="center"/>
    </xf>
    <xf borderId="16" fillId="7" fontId="15" numFmtId="165" xfId="0" applyAlignment="1" applyBorder="1" applyFill="1" applyFont="1" applyNumberFormat="1">
      <alignment horizontal="center" vertical="center"/>
    </xf>
    <xf borderId="0" fillId="12" fontId="6" numFmtId="0" xfId="0" applyFill="1" applyFont="1"/>
    <xf borderId="17" fillId="8" fontId="15" numFmtId="165" xfId="0" applyAlignment="1" applyBorder="1" applyFill="1" applyFont="1" applyNumberFormat="1">
      <alignment horizontal="center" vertical="center"/>
    </xf>
    <xf borderId="18" fillId="5" fontId="15" numFmtId="0" xfId="0" applyAlignment="1" applyBorder="1" applyFill="1" applyFont="1">
      <alignment horizontal="center" vertical="center"/>
    </xf>
    <xf borderId="0" fillId="0" fontId="6" numFmtId="0" xfId="0" applyAlignment="1" applyFont="1">
      <alignment horizontal="right"/>
    </xf>
    <xf borderId="19" fillId="5" fontId="15" numFmtId="0" xfId="0" applyAlignment="1" applyBorder="1" applyFill="1" applyFont="1">
      <alignment horizontal="center" vertical="center"/>
    </xf>
    <xf borderId="17" fillId="5" fontId="15" numFmtId="0" xfId="0" applyAlignment="1" applyBorder="1" applyFill="1" applyFont="1">
      <alignment horizontal="center" vertical="center"/>
    </xf>
    <xf borderId="20" fillId="5" fontId="15" numFmtId="0" xfId="0" applyAlignment="1" applyBorder="1" applyFill="1" applyFont="1">
      <alignment horizontal="center" vertical="center"/>
    </xf>
    <xf borderId="21" fillId="2" fontId="15" numFmtId="166" xfId="0" applyAlignment="1" applyBorder="1" applyFill="1" applyFont="1" applyNumberFormat="1">
      <alignment horizontal="center" vertical="center"/>
    </xf>
    <xf borderId="22" fillId="9" fontId="15" numFmtId="0" xfId="0" applyAlignment="1" applyBorder="1" applyFill="1" applyFont="1">
      <alignment horizontal="center" vertical="center"/>
    </xf>
    <xf borderId="23" fillId="2" fontId="15" numFmtId="166" xfId="0" applyAlignment="1" applyBorder="1" applyFill="1" applyFont="1" applyNumberFormat="1">
      <alignment horizontal="center" vertical="center"/>
    </xf>
    <xf borderId="0" fillId="0" fontId="10" numFmtId="0" xfId="0" applyAlignment="1" applyFont="1">
      <alignment horizontal="center"/>
    </xf>
    <xf borderId="24" fillId="5" fontId="15" numFmtId="0" xfId="0" applyAlignment="1" applyBorder="1" applyFill="1" applyFont="1">
      <alignment horizontal="center" vertical="center"/>
    </xf>
    <xf borderId="25" fillId="4" fontId="15" numFmtId="166" xfId="0" applyAlignment="1" applyBorder="1" applyFill="1" applyFont="1" applyNumberFormat="1">
      <alignment horizontal="center" vertical="center"/>
    </xf>
    <xf borderId="26" fillId="5" fontId="15" numFmtId="0" xfId="0" applyAlignment="1" applyBorder="1" applyFill="1" applyFont="1">
      <alignment horizontal="center" vertical="center"/>
    </xf>
    <xf borderId="20" fillId="10" fontId="15" numFmtId="0" xfId="0" applyAlignment="1" applyBorder="1" applyFill="1" applyFont="1">
      <alignment horizontal="center" vertical="center"/>
    </xf>
    <xf borderId="22" fillId="5" fontId="15" numFmtId="0" xfId="0" applyAlignment="1" applyBorder="1" applyFill="1" applyFont="1">
      <alignment horizontal="center" vertical="center"/>
    </xf>
    <xf borderId="0" fillId="12" fontId="10" numFmtId="0" xfId="0" applyFill="1" applyFont="1"/>
    <xf borderId="0" fillId="0" fontId="15" numFmtId="165" xfId="0" applyAlignment="1" applyFont="1" applyNumberFormat="1">
      <alignment horizontal="center" vertical="center"/>
    </xf>
    <xf borderId="27" fillId="0" fontId="8" numFmtId="165" xfId="0" applyAlignment="1" applyBorder="1" applyFont="1" applyNumberFormat="1">
      <alignment horizontal="center"/>
    </xf>
    <xf borderId="28" fillId="0" fontId="8" numFmtId="166" xfId="0" applyAlignment="1" applyBorder="1" applyFont="1" applyNumberFormat="1">
      <alignment horizontal="center"/>
    </xf>
    <xf borderId="2" fillId="12" fontId="15" numFmtId="0" xfId="0" applyAlignment="1" applyBorder="1" applyFill="1" applyFont="1">
      <alignment horizontal="center"/>
    </xf>
    <xf borderId="29" fillId="0" fontId="15" numFmtId="167" xfId="0" applyAlignment="1" applyBorder="1" applyFont="1" applyNumberFormat="1">
      <alignment horizontal="center" vertical="center"/>
    </xf>
    <xf borderId="27" fillId="0" fontId="1" numFmtId="166" xfId="0" applyAlignment="1" applyBorder="1" applyFont="1" applyNumberFormat="1">
      <alignment horizontal="center" vertical="center"/>
    </xf>
    <xf borderId="9" fillId="0" fontId="8" numFmtId="0" xfId="0" applyAlignment="1" applyBorder="1" applyFont="1">
      <alignment horizontal="center" vertical="center"/>
    </xf>
    <xf borderId="22" fillId="0" fontId="15" numFmtId="0" xfId="0" applyAlignment="1" applyBorder="1" applyFont="1">
      <alignment horizontal="center" vertical="center"/>
    </xf>
    <xf borderId="30" fillId="8" fontId="8" numFmtId="165" xfId="0" applyAlignment="1" applyBorder="1" applyFill="1" applyFont="1" applyNumberFormat="1">
      <alignment horizontal="center" vertical="center"/>
    </xf>
    <xf borderId="23" fillId="0" fontId="15" numFmtId="166" xfId="0" applyAlignment="1" applyBorder="1" applyFont="1" applyNumberFormat="1">
      <alignment horizontal="center" vertical="center"/>
    </xf>
    <xf borderId="28" fillId="0" fontId="15" numFmtId="0" xfId="0" applyAlignment="1" applyBorder="1" applyFont="1">
      <alignment horizontal="center" vertical="center"/>
    </xf>
    <xf borderId="29" fillId="0" fontId="15" numFmtId="0" xfId="0" applyAlignment="1" applyBorder="1" applyFont="1">
      <alignment horizontal="center" vertical="center"/>
    </xf>
    <xf borderId="31" fillId="0" fontId="8" numFmtId="1" xfId="0" applyAlignment="1" applyBorder="1" applyFont="1" applyNumberFormat="1">
      <alignment horizontal="center" vertical="center"/>
    </xf>
    <xf borderId="9" fillId="0" fontId="8" numFmtId="1" xfId="0" applyAlignment="1" applyBorder="1" applyFont="1" applyNumberFormat="1">
      <alignment horizontal="center" vertical="center"/>
    </xf>
    <xf borderId="32" fillId="0" fontId="15" numFmtId="166" xfId="0" applyAlignment="1" applyBorder="1" applyFont="1" applyNumberFormat="1">
      <alignment horizontal="center" vertical="center"/>
    </xf>
    <xf borderId="5" fillId="0" fontId="15" numFmtId="166" xfId="0" applyAlignment="1" applyBorder="1" applyFont="1" applyNumberFormat="1">
      <alignment horizontal="center" vertical="center"/>
    </xf>
    <xf borderId="33" fillId="0" fontId="8" numFmtId="1" xfId="0" applyAlignment="1" applyBorder="1" applyFont="1" applyNumberFormat="1">
      <alignment horizontal="center" vertical="center"/>
    </xf>
    <xf borderId="31" fillId="13" fontId="8" numFmtId="1" xfId="0" applyAlignment="1" applyBorder="1" applyFill="1" applyFont="1" applyNumberFormat="1">
      <alignment horizontal="center" vertical="center"/>
    </xf>
    <xf borderId="32" fillId="13" fontId="15" numFmtId="166" xfId="0" applyAlignment="1" applyBorder="1" applyFill="1" applyFont="1" applyNumberFormat="1">
      <alignment horizontal="center" vertical="center"/>
    </xf>
    <xf borderId="3" fillId="0" fontId="8" numFmtId="0" xfId="0" applyAlignment="1" applyBorder="1" applyFont="1">
      <alignment horizontal="center" vertical="center"/>
    </xf>
    <xf borderId="13" fillId="6" fontId="8" numFmtId="0" xfId="0" applyAlignment="1" applyBorder="1" applyFill="1" applyFont="1">
      <alignment horizontal="center" vertical="center"/>
    </xf>
    <xf borderId="33" fillId="6" fontId="8" numFmtId="1" xfId="0" applyAlignment="1" applyBorder="1" applyFill="1" applyFont="1" applyNumberFormat="1">
      <alignment horizontal="center" vertical="center"/>
    </xf>
    <xf borderId="32" fillId="6" fontId="15" numFmtId="166" xfId="0" applyAlignment="1" applyBorder="1" applyFill="1" applyFont="1" applyNumberFormat="1">
      <alignment horizontal="center" vertical="center"/>
    </xf>
    <xf borderId="34" fillId="0" fontId="8" numFmtId="0" xfId="0" applyAlignment="1" applyBorder="1" applyFont="1">
      <alignment horizontal="center" vertical="center"/>
    </xf>
    <xf borderId="3" fillId="11" fontId="8" numFmtId="0" xfId="0" applyAlignment="1" applyBorder="1" applyFill="1" applyFont="1">
      <alignment horizontal="center" vertical="center"/>
    </xf>
    <xf borderId="13" fillId="6" fontId="8" numFmtId="0" xfId="0" applyAlignment="1" applyBorder="1" applyFill="1" applyFont="1">
      <alignment horizontal="center"/>
    </xf>
    <xf borderId="5" fillId="11" fontId="15" numFmtId="166" xfId="0" applyAlignment="1" applyBorder="1" applyFill="1" applyFont="1" applyNumberFormat="1">
      <alignment horizontal="center" vertical="center"/>
    </xf>
    <xf borderId="31" fillId="6" fontId="8" numFmtId="1" xfId="0" applyAlignment="1" applyBorder="1" applyFill="1" applyFont="1" applyNumberFormat="1">
      <alignment horizontal="center"/>
    </xf>
    <xf borderId="31" fillId="14" fontId="8" numFmtId="0" xfId="0" applyAlignment="1" applyBorder="1" applyFill="1" applyFont="1">
      <alignment horizontal="center" vertical="center"/>
    </xf>
    <xf borderId="32" fillId="6" fontId="15" numFmtId="166" xfId="0" applyAlignment="1" applyBorder="1" applyFill="1" applyFont="1" applyNumberFormat="1">
      <alignment horizontal="center"/>
    </xf>
    <xf borderId="32" fillId="14" fontId="15" numFmtId="166" xfId="0" applyAlignment="1" applyBorder="1" applyFill="1" applyFont="1" applyNumberFormat="1">
      <alignment horizontal="center" vertical="center"/>
    </xf>
    <xf borderId="28" fillId="0" fontId="8" numFmtId="165" xfId="0" applyAlignment="1" applyBorder="1" applyFont="1" applyNumberFormat="1">
      <alignment horizontal="center" vertical="center"/>
    </xf>
    <xf borderId="2" fillId="0" fontId="8" numFmtId="165" xfId="0" applyAlignment="1" applyBorder="1" applyFont="1" applyNumberFormat="1">
      <alignment horizontal="center"/>
    </xf>
    <xf borderId="2" fillId="0" fontId="8" numFmtId="166" xfId="0" applyAlignment="1" applyBorder="1" applyFont="1" applyNumberFormat="1">
      <alignment horizontal="center"/>
    </xf>
    <xf borderId="35" fillId="0" fontId="8" numFmtId="0" xfId="0" applyAlignment="1" applyBorder="1" applyFont="1">
      <alignment horizontal="center" vertical="center"/>
    </xf>
    <xf borderId="2" fillId="0" fontId="15" numFmtId="0" xfId="0" applyAlignment="1" applyBorder="1" applyFont="1">
      <alignment horizontal="center"/>
    </xf>
    <xf borderId="29" fillId="0" fontId="15" numFmtId="166" xfId="0" applyAlignment="1" applyBorder="1" applyFont="1" applyNumberFormat="1">
      <alignment horizontal="center" vertical="center"/>
    </xf>
    <xf borderId="2" fillId="0" fontId="15" numFmtId="167" xfId="0" applyAlignment="1" applyBorder="1" applyFont="1" applyNumberFormat="1">
      <alignment horizontal="center" vertical="center"/>
    </xf>
    <xf borderId="2" fillId="0" fontId="1" numFmtId="166" xfId="0" applyAlignment="1" applyBorder="1" applyFont="1" applyNumberFormat="1">
      <alignment horizontal="center" vertical="center"/>
    </xf>
    <xf borderId="36" fillId="8" fontId="8" numFmtId="165" xfId="0" applyAlignment="1" applyBorder="1" applyFill="1" applyFont="1" applyNumberFormat="1">
      <alignment horizontal="center" vertical="center"/>
    </xf>
    <xf borderId="34" fillId="0" fontId="8" numFmtId="1" xfId="0" applyAlignment="1" applyBorder="1" applyFont="1" applyNumberFormat="1">
      <alignment horizontal="center" vertical="center"/>
    </xf>
    <xf borderId="37" fillId="4" fontId="8" numFmtId="1" xfId="0" applyAlignment="1" applyBorder="1" applyFill="1" applyFont="1" applyNumberFormat="1">
      <alignment horizontal="center" vertical="center"/>
    </xf>
    <xf borderId="33" fillId="13" fontId="8" numFmtId="1" xfId="0" applyAlignment="1" applyBorder="1" applyFill="1" applyFont="1" applyNumberFormat="1">
      <alignment horizontal="center" vertical="center"/>
    </xf>
    <xf borderId="38" fillId="0" fontId="15" numFmtId="166" xfId="0" applyAlignment="1" applyBorder="1" applyFont="1" applyNumberFormat="1">
      <alignment horizontal="center" vertical="center"/>
    </xf>
    <xf borderId="33" fillId="0" fontId="8" numFmtId="0" xfId="0" applyAlignment="1" applyBorder="1" applyFont="1">
      <alignment horizontal="center" vertical="center"/>
    </xf>
    <xf borderId="33" fillId="11" fontId="8" numFmtId="0" xfId="0" applyAlignment="1" applyBorder="1" applyFill="1" applyFont="1">
      <alignment horizontal="center" vertical="center"/>
    </xf>
    <xf borderId="32" fillId="11" fontId="15" numFmtId="166" xfId="0" applyAlignment="1" applyBorder="1" applyFill="1" applyFont="1" applyNumberFormat="1">
      <alignment horizontal="center" vertical="center"/>
    </xf>
    <xf borderId="33" fillId="14" fontId="8" numFmtId="0" xfId="0" applyAlignment="1" applyBorder="1" applyFill="1" applyFont="1">
      <alignment horizontal="center" vertical="center"/>
    </xf>
    <xf borderId="31" fillId="0" fontId="8" numFmtId="0" xfId="0" applyAlignment="1" applyBorder="1" applyFont="1">
      <alignment horizontal="center" vertical="center"/>
    </xf>
    <xf borderId="31" fillId="11" fontId="8" numFmtId="0" xfId="0" applyAlignment="1" applyBorder="1" applyFill="1" applyFont="1">
      <alignment horizontal="center" vertical="center"/>
    </xf>
    <xf borderId="0" fillId="0" fontId="6" numFmtId="0" xfId="0" applyAlignment="1" applyFont="1">
      <alignment vertical="center"/>
    </xf>
    <xf borderId="0" fillId="0" fontId="16" numFmtId="0" xfId="0" applyAlignment="1" applyFont="1">
      <alignment vertical="center"/>
    </xf>
    <xf borderId="0" fillId="0" fontId="17" numFmtId="0" xfId="0" applyAlignment="1" applyFont="1">
      <alignment vertical="center"/>
    </xf>
    <xf borderId="0" fillId="0" fontId="18" numFmtId="0" xfId="0" applyAlignment="1" applyFont="1">
      <alignment vertical="center"/>
    </xf>
    <xf borderId="0" fillId="0" fontId="19" numFmtId="0" xfId="0" applyAlignment="1" applyFont="1">
      <alignment vertical="center"/>
    </xf>
    <xf borderId="36" fillId="8" fontId="1" numFmtId="165" xfId="0" applyBorder="1" applyFill="1" applyFont="1" applyNumberFormat="1"/>
    <xf borderId="13" fillId="0" fontId="8" numFmtId="0" xfId="0" applyAlignment="1" applyBorder="1" applyFont="1">
      <alignment horizontal="center"/>
    </xf>
    <xf borderId="28" fillId="0" fontId="15" numFmtId="0" xfId="0" applyAlignment="1" applyBorder="1" applyFont="1">
      <alignment horizontal="center"/>
    </xf>
    <xf borderId="29" fillId="0" fontId="15" numFmtId="0" xfId="0" applyAlignment="1" applyBorder="1" applyFont="1">
      <alignment horizontal="center"/>
    </xf>
    <xf borderId="34" fillId="0" fontId="8" numFmtId="1" xfId="0" applyAlignment="1" applyBorder="1" applyFont="1" applyNumberFormat="1">
      <alignment horizontal="center"/>
    </xf>
    <xf borderId="31" fillId="13" fontId="8" numFmtId="1" xfId="0" applyAlignment="1" applyBorder="1" applyFill="1" applyFont="1" applyNumberFormat="1">
      <alignment horizontal="center"/>
    </xf>
    <xf borderId="32" fillId="13" fontId="15" numFmtId="166" xfId="0" applyAlignment="1" applyBorder="1" applyFill="1" applyFont="1" applyNumberFormat="1">
      <alignment horizontal="center"/>
    </xf>
    <xf borderId="31" fillId="0" fontId="8" numFmtId="0" xfId="0" applyAlignment="1" applyBorder="1" applyFont="1">
      <alignment horizontal="center"/>
    </xf>
    <xf borderId="0" fillId="0" fontId="1" numFmtId="0" xfId="0" applyFont="1"/>
    <xf borderId="36" fillId="8" fontId="1" numFmtId="165" xfId="0" applyAlignment="1" applyBorder="1" applyFill="1" applyFont="1" applyNumberFormat="1">
      <alignment vertical="center"/>
    </xf>
    <xf borderId="0" fillId="0" fontId="8" numFmtId="165" xfId="0" applyAlignment="1" applyFont="1" applyNumberFormat="1">
      <alignment horizontal="center" vertical="center"/>
    </xf>
    <xf borderId="28" fillId="0" fontId="8" numFmtId="166" xfId="0" applyAlignment="1" applyBorder="1" applyFont="1" applyNumberFormat="1">
      <alignment horizontal="center" vertical="center"/>
    </xf>
    <xf borderId="27" fillId="0" fontId="15" numFmtId="165" xfId="0" applyAlignment="1" applyBorder="1" applyFont="1" applyNumberFormat="1">
      <alignment horizontal="center" vertical="center"/>
    </xf>
    <xf borderId="29" fillId="0" fontId="8" numFmtId="167" xfId="0" applyAlignment="1" applyBorder="1" applyFont="1" applyNumberFormat="1">
      <alignment horizontal="center" vertical="center"/>
    </xf>
    <xf borderId="2" fillId="0" fontId="20" numFmtId="166" xfId="0" applyAlignment="1" applyBorder="1" applyFont="1" applyNumberFormat="1">
      <alignment horizontal="center" vertical="center"/>
    </xf>
    <xf borderId="30" fillId="8" fontId="1" numFmtId="165" xfId="0" applyAlignment="1" applyBorder="1" applyFill="1" applyFont="1" applyNumberFormat="1">
      <alignment vertical="center"/>
    </xf>
    <xf borderId="14" fillId="0" fontId="8" numFmtId="0" xfId="0" applyAlignment="1" applyBorder="1" applyFont="1">
      <alignment horizontal="center" vertical="center"/>
    </xf>
    <xf borderId="35" fillId="13" fontId="8" numFmtId="0" xfId="0" applyAlignment="1" applyBorder="1" applyFill="1" applyFont="1">
      <alignment horizontal="center" vertical="center"/>
    </xf>
    <xf borderId="29" fillId="13" fontId="15" numFmtId="166" xfId="0" applyAlignment="1" applyBorder="1" applyFill="1" applyFont="1" applyNumberFormat="1">
      <alignment horizontal="center" vertical="center"/>
    </xf>
    <xf borderId="14" fillId="11" fontId="8" numFmtId="0" xfId="0" applyAlignment="1" applyBorder="1" applyFill="1" applyFont="1">
      <alignment horizontal="center" vertical="center"/>
    </xf>
    <xf borderId="38" fillId="11" fontId="15" numFmtId="166" xfId="0" applyAlignment="1" applyBorder="1" applyFill="1" applyFont="1" applyNumberFormat="1">
      <alignment horizontal="center" vertical="center"/>
    </xf>
    <xf borderId="0" fillId="0" fontId="15" numFmtId="0" xfId="0" applyAlignment="1" applyFont="1">
      <alignment horizontal="center" vertical="center"/>
    </xf>
    <xf borderId="7" fillId="0" fontId="15" numFmtId="0" xfId="0" applyAlignment="1" applyBorder="1" applyFont="1">
      <alignment horizontal="center" vertical="center"/>
    </xf>
    <xf borderId="8" fillId="0" fontId="8" numFmtId="0" xfId="0" applyAlignment="1" applyBorder="1" applyFont="1">
      <alignment horizontal="center" vertical="center"/>
    </xf>
    <xf borderId="8" fillId="0" fontId="15" numFmtId="0" xfId="0" applyAlignment="1" applyBorder="1" applyFont="1">
      <alignment horizontal="center" vertical="center"/>
    </xf>
    <xf borderId="6" fillId="0" fontId="15" numFmtId="0" xfId="0" applyAlignment="1" applyBorder="1" applyFont="1">
      <alignment horizontal="center" vertical="center"/>
    </xf>
    <xf borderId="9" fillId="0" fontId="21" numFmtId="166" xfId="0" applyAlignment="1" applyBorder="1" applyFont="1" applyNumberFormat="1">
      <alignment horizontal="center" vertical="center"/>
    </xf>
    <xf borderId="39" fillId="0" fontId="21" numFmtId="166" xfId="0" applyAlignment="1" applyBorder="1" applyFont="1" applyNumberFormat="1">
      <alignment horizontal="center" vertical="center"/>
    </xf>
    <xf borderId="40" fillId="8" fontId="15" numFmtId="0" xfId="0" applyAlignment="1" applyBorder="1" applyFill="1" applyFont="1">
      <alignment horizontal="center" vertical="center"/>
    </xf>
    <xf borderId="41" fillId="15" fontId="15" numFmtId="0" xfId="0" applyAlignment="1" applyBorder="1" applyFill="1" applyFont="1">
      <alignment horizontal="center" vertical="center"/>
    </xf>
    <xf borderId="42" fillId="15" fontId="15" numFmtId="0" xfId="0" applyAlignment="1" applyBorder="1" applyFill="1" applyFont="1">
      <alignment horizontal="center" vertical="center"/>
    </xf>
    <xf borderId="43" fillId="5" fontId="8" numFmtId="0" xfId="0" applyAlignment="1" applyBorder="1" applyFill="1" applyFont="1">
      <alignment horizontal="center" vertical="center"/>
    </xf>
    <xf borderId="28" fillId="0" fontId="14" numFmtId="0" xfId="0" applyBorder="1" applyFont="1"/>
    <xf borderId="0" fillId="0" fontId="15" numFmtId="168" xfId="0" applyAlignment="1" applyFont="1" applyNumberFormat="1">
      <alignment horizontal="center" vertical="center"/>
    </xf>
    <xf borderId="18" fillId="0" fontId="15" numFmtId="168" xfId="0" applyAlignment="1" applyBorder="1" applyFont="1" applyNumberFormat="1">
      <alignment horizontal="center" vertical="center"/>
    </xf>
    <xf borderId="19" fillId="0" fontId="8" numFmtId="166" xfId="0" applyAlignment="1" applyBorder="1" applyFont="1" applyNumberFormat="1">
      <alignment horizontal="center" vertical="center"/>
    </xf>
    <xf borderId="19" fillId="0" fontId="15" numFmtId="1" xfId="0" applyAlignment="1" applyBorder="1" applyFont="1" applyNumberFormat="1">
      <alignment horizontal="center" vertical="center"/>
    </xf>
    <xf borderId="17" fillId="0" fontId="15" numFmtId="1" xfId="0" applyAlignment="1" applyBorder="1" applyFont="1" applyNumberFormat="1">
      <alignment horizontal="center" vertical="center"/>
    </xf>
    <xf borderId="44" fillId="0" fontId="22" numFmtId="166" xfId="0" applyAlignment="1" applyBorder="1" applyFont="1" applyNumberFormat="1">
      <alignment horizontal="center" vertical="center"/>
    </xf>
    <xf borderId="45" fillId="0" fontId="22" numFmtId="166" xfId="0" applyAlignment="1" applyBorder="1" applyFont="1" applyNumberFormat="1">
      <alignment horizontal="center" vertical="center"/>
    </xf>
    <xf borderId="46" fillId="8" fontId="15" numFmtId="168" xfId="0" applyAlignment="1" applyBorder="1" applyFill="1" applyFont="1" applyNumberFormat="1">
      <alignment horizontal="center" vertical="center"/>
    </xf>
    <xf borderId="47" fillId="0" fontId="8" numFmtId="1" xfId="0" applyAlignment="1" applyBorder="1" applyFont="1" applyNumberFormat="1">
      <alignment horizontal="center" vertical="center"/>
    </xf>
    <xf borderId="48" fillId="0" fontId="8" numFmtId="1" xfId="0" applyAlignment="1" applyBorder="1" applyFont="1" applyNumberFormat="1">
      <alignment horizontal="center" vertical="center"/>
    </xf>
    <xf borderId="44" fillId="0" fontId="8" numFmtId="1" xfId="0" applyAlignment="1" applyBorder="1" applyFont="1" applyNumberFormat="1">
      <alignment horizontal="center" vertical="center"/>
    </xf>
    <xf borderId="37" fillId="0" fontId="8" numFmtId="1" xfId="0" applyAlignment="1" applyBorder="1" applyFont="1" applyNumberFormat="1">
      <alignment horizontal="center" vertical="center"/>
    </xf>
    <xf borderId="49" fillId="0" fontId="8" numFmtId="1" xfId="0" applyAlignment="1" applyBorder="1" applyFont="1" applyNumberFormat="1">
      <alignment horizontal="center" vertical="center"/>
    </xf>
    <xf borderId="0" fillId="0" fontId="15" numFmtId="0" xfId="0" applyAlignment="1" applyFont="1">
      <alignment vertical="center"/>
    </xf>
    <xf borderId="0" fillId="0" fontId="8" numFmtId="0" xfId="0" applyAlignment="1" applyFont="1">
      <alignment horizontal="center" vertical="center"/>
    </xf>
    <xf borderId="0" fillId="0" fontId="23" numFmtId="0" xfId="0" applyAlignment="1" applyFont="1">
      <alignment vertical="center"/>
    </xf>
    <xf borderId="0" fillId="0" fontId="8" numFmtId="0" xfId="0" applyAlignment="1" applyFont="1">
      <alignment vertical="center"/>
    </xf>
    <xf borderId="0" fillId="0" fontId="8" numFmtId="1" xfId="0" applyAlignment="1" applyFont="1" applyNumberFormat="1">
      <alignment horizontal="center" vertical="center"/>
    </xf>
    <xf borderId="0" fillId="0" fontId="15" numFmtId="1" xfId="0" applyAlignment="1" applyFont="1" applyNumberFormat="1">
      <alignment horizontal="center" vertical="center"/>
    </xf>
    <xf borderId="0" fillId="0" fontId="8" numFmtId="1" xfId="0" applyAlignment="1" applyFont="1" applyNumberFormat="1">
      <alignment horizontal="left" vertical="center"/>
    </xf>
    <xf borderId="0" fillId="0" fontId="24" numFmtId="0" xfId="0" applyAlignment="1" applyFont="1">
      <alignment vertical="center"/>
    </xf>
    <xf borderId="0" fillId="0" fontId="25" numFmtId="0" xfId="0" applyAlignment="1" applyFont="1">
      <alignment vertical="center"/>
    </xf>
    <xf borderId="0" fillId="0" fontId="26" numFmtId="0" xfId="0" applyAlignment="1" applyFont="1">
      <alignment vertical="center"/>
    </xf>
    <xf borderId="0" fillId="0" fontId="27" numFmtId="0" xfId="0" applyAlignment="1" applyFont="1">
      <alignment vertical="center"/>
    </xf>
    <xf borderId="0" fillId="0" fontId="28" numFmtId="0" xfId="0" applyAlignment="1" applyFont="1">
      <alignment vertical="center"/>
    </xf>
    <xf borderId="0" fillId="16" fontId="29" numFmtId="0" xfId="0" applyAlignment="1" applyFill="1" applyFont="1">
      <alignment horizontal="left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8.0"/>
    <col customWidth="1" min="2" max="2" width="28.38"/>
    <col customWidth="1" min="3" max="3" width="17.13"/>
    <col customWidth="1" min="4" max="4" width="8.25"/>
    <col customWidth="1" min="5" max="5" width="14.38"/>
    <col customWidth="1" min="6" max="6" width="12.38"/>
    <col customWidth="1" min="7" max="7" width="19.0"/>
    <col customWidth="1" min="8" max="8" width="11.75"/>
    <col customWidth="1" min="9" max="9" width="29.5"/>
    <col customWidth="1" min="10" max="10" width="15.13"/>
    <col customWidth="1" min="11" max="11" width="11.25"/>
    <col customWidth="1" min="12" max="12" width="17.0"/>
    <col customWidth="1" min="13" max="13" width="24.5"/>
    <col customWidth="1" min="14" max="14" width="17.0"/>
    <col customWidth="1" min="15" max="15" width="11.38"/>
    <col customWidth="1" min="16" max="20" width="17.38"/>
    <col customWidth="1" min="21" max="21" width="18.63"/>
    <col customWidth="1" min="22" max="22" width="17.38"/>
    <col customWidth="1" min="23" max="23" width="18.63"/>
    <col customWidth="1" min="24" max="24" width="17.13"/>
    <col customWidth="1" min="25" max="25" width="8.25"/>
    <col customWidth="1" min="26" max="26" width="14.38"/>
    <col customWidth="1" min="27" max="27" width="11.75"/>
    <col customWidth="1" min="28" max="28" width="18.38"/>
    <col customWidth="1" min="29" max="35" width="10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4"/>
      <c r="Y1" s="4"/>
      <c r="Z1" s="1"/>
      <c r="AA1" s="1"/>
      <c r="AB1" s="1"/>
      <c r="AC1" s="1"/>
      <c r="AD1" s="1"/>
      <c r="AE1" s="1"/>
      <c r="AF1" s="1"/>
      <c r="AG1" s="1"/>
      <c r="AH1" s="1"/>
      <c r="AI1" s="1"/>
    </row>
    <row r="2">
      <c r="A2" s="6"/>
      <c r="B2" s="6" t="s">
        <v>0</v>
      </c>
      <c r="C2" s="9">
        <v>46290.0</v>
      </c>
      <c r="D2" s="11" t="s">
        <v>7</v>
      </c>
      <c r="E2" s="11" t="s">
        <v>10</v>
      </c>
      <c r="F2" s="11" t="s">
        <v>10</v>
      </c>
      <c r="G2" s="6"/>
      <c r="H2" s="6"/>
      <c r="I2" s="13" t="s">
        <v>12</v>
      </c>
      <c r="J2" s="14"/>
      <c r="K2" s="16" t="s">
        <v>13</v>
      </c>
      <c r="L2" s="16"/>
      <c r="M2" s="16"/>
      <c r="N2" s="16" t="s">
        <v>10</v>
      </c>
      <c r="O2" s="1"/>
      <c r="P2" s="16"/>
      <c r="Q2" s="16"/>
      <c r="R2" s="16" t="s">
        <v>10</v>
      </c>
      <c r="S2" s="16"/>
      <c r="T2" s="16" t="s">
        <v>10</v>
      </c>
      <c r="U2" s="1"/>
      <c r="V2" s="16" t="s">
        <v>7</v>
      </c>
      <c r="W2" s="1"/>
      <c r="X2" s="18"/>
      <c r="Y2" s="4"/>
      <c r="Z2" s="1"/>
      <c r="AA2" s="1"/>
      <c r="AB2" s="1"/>
      <c r="AC2" s="1"/>
      <c r="AD2" s="1"/>
      <c r="AE2" s="1"/>
      <c r="AF2" s="1"/>
      <c r="AG2" s="1"/>
      <c r="AH2" s="1"/>
      <c r="AI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4"/>
      <c r="Y3" s="4"/>
      <c r="Z3" s="1"/>
      <c r="AA3" s="1"/>
      <c r="AB3" s="1"/>
      <c r="AC3" s="1"/>
      <c r="AD3" s="1"/>
      <c r="AE3" s="1"/>
      <c r="AF3" s="1"/>
      <c r="AG3" s="1"/>
      <c r="AH3" s="1"/>
      <c r="AI3" s="1"/>
    </row>
    <row r="4">
      <c r="A4" s="19" t="s">
        <v>18</v>
      </c>
      <c r="B4" s="20" t="str">
        <f>I4</f>
        <v>Asistente</v>
      </c>
      <c r="C4" s="22" t="s">
        <v>25</v>
      </c>
      <c r="D4" s="24" t="s">
        <v>26</v>
      </c>
      <c r="E4" s="25" t="s">
        <v>28</v>
      </c>
      <c r="F4" s="26" t="s">
        <v>30</v>
      </c>
      <c r="G4" s="27" t="s">
        <v>31</v>
      </c>
      <c r="H4" s="28"/>
      <c r="I4" s="29" t="s">
        <v>34</v>
      </c>
      <c r="J4" s="30" t="s">
        <v>36</v>
      </c>
      <c r="K4" s="31" t="s">
        <v>37</v>
      </c>
      <c r="L4" s="32" t="s">
        <v>39</v>
      </c>
      <c r="M4" s="33"/>
      <c r="N4" s="34" t="s">
        <v>42</v>
      </c>
      <c r="O4" s="33"/>
      <c r="P4" s="36" t="s">
        <v>44</v>
      </c>
      <c r="Q4" s="37"/>
      <c r="R4" s="32" t="s">
        <v>46</v>
      </c>
      <c r="S4" s="33"/>
      <c r="T4" s="38" t="s">
        <v>47</v>
      </c>
      <c r="U4" s="33"/>
      <c r="V4" s="32" t="s">
        <v>49</v>
      </c>
      <c r="W4" s="33"/>
      <c r="X4" s="14"/>
      <c r="Y4" s="14"/>
      <c r="Z4" s="14"/>
      <c r="AA4" s="14"/>
      <c r="AB4" s="14"/>
      <c r="AC4" s="1"/>
      <c r="AD4" s="1"/>
      <c r="AE4" s="1"/>
      <c r="AF4" s="1"/>
      <c r="AG4" s="1"/>
      <c r="AH4" s="1"/>
      <c r="AI4" s="1"/>
    </row>
    <row r="5">
      <c r="A5" s="41" t="s">
        <v>51</v>
      </c>
      <c r="B5" s="42" t="s">
        <v>53</v>
      </c>
      <c r="C5" s="44" t="s">
        <v>54</v>
      </c>
      <c r="D5" s="46" t="s">
        <v>55</v>
      </c>
      <c r="E5" s="47" t="s">
        <v>57</v>
      </c>
      <c r="F5" s="48" t="s">
        <v>54</v>
      </c>
      <c r="G5" s="49" t="s">
        <v>54</v>
      </c>
      <c r="H5" s="51"/>
      <c r="I5" s="52" t="s">
        <v>53</v>
      </c>
      <c r="J5" s="54"/>
      <c r="K5" s="55"/>
      <c r="L5" s="56" t="s">
        <v>62</v>
      </c>
      <c r="M5" s="57">
        <v>7.0</v>
      </c>
      <c r="N5" s="58" t="s">
        <v>63</v>
      </c>
      <c r="O5" s="59">
        <v>35.0</v>
      </c>
      <c r="P5" s="61" t="s">
        <v>36</v>
      </c>
      <c r="Q5" s="62">
        <v>5.0</v>
      </c>
      <c r="R5" s="63" t="s">
        <v>64</v>
      </c>
      <c r="S5" s="59">
        <v>0.0</v>
      </c>
      <c r="T5" s="64" t="s">
        <v>65</v>
      </c>
      <c r="U5" s="57">
        <v>30.0</v>
      </c>
      <c r="V5" s="65" t="s">
        <v>65</v>
      </c>
      <c r="W5" s="59">
        <v>35.0</v>
      </c>
      <c r="X5" s="14"/>
      <c r="Y5" s="14"/>
      <c r="Z5" s="14"/>
      <c r="AA5" s="14"/>
      <c r="AB5" s="14"/>
      <c r="AC5" s="1"/>
      <c r="AD5" s="1"/>
      <c r="AE5" s="1"/>
      <c r="AF5" s="1"/>
      <c r="AG5" s="1"/>
      <c r="AH5" s="1"/>
      <c r="AI5" s="1"/>
    </row>
    <row r="6">
      <c r="A6" s="67" t="s">
        <v>66</v>
      </c>
      <c r="B6" s="68" t="str">
        <f t="shared" ref="B6:B33" si="1">I6</f>
        <v>Valerio</v>
      </c>
      <c r="C6" s="69">
        <f t="shared" ref="C6:C32" si="2">F6-G6</f>
        <v>185</v>
      </c>
      <c r="D6" s="70" t="s">
        <v>68</v>
      </c>
      <c r="E6" s="71"/>
      <c r="F6" s="72">
        <f t="shared" ref="F6:F32" si="3">M6+O6+Q6+S6+U6+W6</f>
        <v>217</v>
      </c>
      <c r="G6" s="72">
        <f t="shared" ref="G6:G32" si="4">M6+Q6+K6*15</f>
        <v>32</v>
      </c>
      <c r="H6" s="75"/>
      <c r="I6" s="40" t="s">
        <v>11</v>
      </c>
      <c r="J6" s="77">
        <v>2.0</v>
      </c>
      <c r="K6" s="78">
        <v>1.0</v>
      </c>
      <c r="L6" s="80">
        <v>1.0</v>
      </c>
      <c r="M6" s="82">
        <f t="shared" ref="M6:M32" si="5">$M$5*L6</f>
        <v>7</v>
      </c>
      <c r="N6" s="84">
        <v>2.0</v>
      </c>
      <c r="O6" s="85">
        <f t="shared" ref="O6:O13" si="6">N6*$O$5</f>
        <v>70</v>
      </c>
      <c r="P6" s="86">
        <v>2.0</v>
      </c>
      <c r="Q6" s="82">
        <f t="shared" ref="Q6:Q32" si="7">P6*$Q$5</f>
        <v>10</v>
      </c>
      <c r="R6" s="90">
        <v>2.0</v>
      </c>
      <c r="S6" s="81">
        <f t="shared" ref="S6:S32" si="8">R6*$S$5</f>
        <v>0</v>
      </c>
      <c r="T6" s="91">
        <v>2.0</v>
      </c>
      <c r="U6" s="93">
        <f t="shared" ref="U6:U30" si="9">T6*$U$5</f>
        <v>60</v>
      </c>
      <c r="V6" s="95">
        <v>2.0</v>
      </c>
      <c r="W6" s="97">
        <f t="shared" ref="W6:W15" si="10">V6*$W$5</f>
        <v>70</v>
      </c>
      <c r="X6" s="14"/>
      <c r="Y6" s="14"/>
      <c r="Z6" s="14"/>
      <c r="AA6" s="14"/>
      <c r="AB6" s="14"/>
      <c r="AC6" s="1"/>
      <c r="AD6" s="1"/>
      <c r="AE6" s="1"/>
      <c r="AF6" s="1"/>
      <c r="AG6" s="1"/>
      <c r="AH6" s="1"/>
      <c r="AI6" s="1"/>
    </row>
    <row r="7">
      <c r="A7" s="67" t="s">
        <v>66</v>
      </c>
      <c r="B7" s="99" t="str">
        <f t="shared" si="1"/>
        <v>Saab_gourmet</v>
      </c>
      <c r="C7" s="100">
        <f t="shared" si="2"/>
        <v>85</v>
      </c>
      <c r="D7" s="102" t="s">
        <v>68</v>
      </c>
      <c r="E7" s="104"/>
      <c r="F7" s="105">
        <f t="shared" si="3"/>
        <v>112</v>
      </c>
      <c r="G7" s="105">
        <f t="shared" si="4"/>
        <v>27</v>
      </c>
      <c r="H7" s="106"/>
      <c r="I7" s="40" t="s">
        <v>14</v>
      </c>
      <c r="J7" s="77">
        <v>1.0</v>
      </c>
      <c r="K7" s="78">
        <v>1.0</v>
      </c>
      <c r="L7" s="107">
        <v>1.0</v>
      </c>
      <c r="M7" s="81">
        <f t="shared" si="5"/>
        <v>7</v>
      </c>
      <c r="N7" s="109">
        <v>1.0</v>
      </c>
      <c r="O7" s="85">
        <f t="shared" si="6"/>
        <v>35</v>
      </c>
      <c r="P7" s="111">
        <v>1.0</v>
      </c>
      <c r="Q7" s="81">
        <f t="shared" si="7"/>
        <v>5</v>
      </c>
      <c r="R7" s="90">
        <v>1.0</v>
      </c>
      <c r="S7" s="81">
        <f t="shared" si="8"/>
        <v>0</v>
      </c>
      <c r="T7" s="112">
        <v>1.0</v>
      </c>
      <c r="U7" s="113">
        <f t="shared" si="9"/>
        <v>30</v>
      </c>
      <c r="V7" s="114">
        <v>1.0</v>
      </c>
      <c r="W7" s="97">
        <f t="shared" si="10"/>
        <v>35</v>
      </c>
      <c r="X7" s="14"/>
      <c r="Y7" s="14"/>
      <c r="Z7" s="14"/>
      <c r="AA7" s="14"/>
      <c r="AB7" s="14"/>
      <c r="AC7" s="1"/>
      <c r="AD7" s="1"/>
      <c r="AE7" s="1"/>
      <c r="AF7" s="1"/>
      <c r="AG7" s="1"/>
      <c r="AH7" s="1"/>
      <c r="AI7" s="1"/>
    </row>
    <row r="8">
      <c r="A8" s="67" t="s">
        <v>66</v>
      </c>
      <c r="B8" s="99" t="str">
        <f t="shared" si="1"/>
        <v>MF</v>
      </c>
      <c r="C8" s="100">
        <f t="shared" si="2"/>
        <v>85</v>
      </c>
      <c r="D8" s="102" t="s">
        <v>68</v>
      </c>
      <c r="E8" s="104"/>
      <c r="F8" s="105">
        <f t="shared" si="3"/>
        <v>112</v>
      </c>
      <c r="G8" s="105">
        <f t="shared" si="4"/>
        <v>27</v>
      </c>
      <c r="H8" s="106"/>
      <c r="I8" s="40" t="s">
        <v>15</v>
      </c>
      <c r="J8" s="77">
        <v>1.0</v>
      </c>
      <c r="K8" s="78">
        <v>1.0</v>
      </c>
      <c r="L8" s="107">
        <v>1.0</v>
      </c>
      <c r="M8" s="81">
        <f t="shared" si="5"/>
        <v>7</v>
      </c>
      <c r="N8" s="109">
        <v>1.0</v>
      </c>
      <c r="O8" s="85">
        <f t="shared" si="6"/>
        <v>35</v>
      </c>
      <c r="P8" s="111">
        <v>1.0</v>
      </c>
      <c r="Q8" s="81">
        <f t="shared" si="7"/>
        <v>5</v>
      </c>
      <c r="R8" s="90">
        <v>1.0</v>
      </c>
      <c r="S8" s="81">
        <f t="shared" si="8"/>
        <v>0</v>
      </c>
      <c r="T8" s="112">
        <v>1.0</v>
      </c>
      <c r="U8" s="113">
        <f t="shared" si="9"/>
        <v>30</v>
      </c>
      <c r="V8" s="114">
        <v>1.0</v>
      </c>
      <c r="W8" s="97">
        <f t="shared" si="10"/>
        <v>35</v>
      </c>
      <c r="X8" s="14"/>
      <c r="Y8" s="14"/>
      <c r="Z8" s="14"/>
      <c r="AA8" s="14"/>
      <c r="AB8" s="14"/>
      <c r="AC8" s="1"/>
      <c r="AD8" s="1"/>
      <c r="AE8" s="1"/>
      <c r="AF8" s="1"/>
      <c r="AG8" s="1"/>
      <c r="AH8" s="1"/>
      <c r="AI8" s="1"/>
    </row>
    <row r="9">
      <c r="A9" s="67" t="s">
        <v>72</v>
      </c>
      <c r="B9" s="99" t="str">
        <f t="shared" si="1"/>
        <v>JLE</v>
      </c>
      <c r="C9" s="100">
        <f t="shared" si="2"/>
        <v>85</v>
      </c>
      <c r="D9" s="102" t="s">
        <v>68</v>
      </c>
      <c r="E9" s="104"/>
      <c r="F9" s="105">
        <f t="shared" si="3"/>
        <v>112</v>
      </c>
      <c r="G9" s="105">
        <f t="shared" si="4"/>
        <v>27</v>
      </c>
      <c r="H9" s="106"/>
      <c r="I9" s="40" t="s">
        <v>16</v>
      </c>
      <c r="J9" s="77">
        <v>1.0</v>
      </c>
      <c r="K9" s="78">
        <v>1.0</v>
      </c>
      <c r="L9" s="107">
        <v>1.0</v>
      </c>
      <c r="M9" s="81">
        <f t="shared" si="5"/>
        <v>7</v>
      </c>
      <c r="N9" s="109">
        <v>1.0</v>
      </c>
      <c r="O9" s="85">
        <f t="shared" si="6"/>
        <v>35</v>
      </c>
      <c r="P9" s="111">
        <v>1.0</v>
      </c>
      <c r="Q9" s="81">
        <f t="shared" si="7"/>
        <v>5</v>
      </c>
      <c r="R9" s="90">
        <v>1.0</v>
      </c>
      <c r="S9" s="81">
        <f t="shared" si="8"/>
        <v>0</v>
      </c>
      <c r="T9" s="112">
        <v>1.0</v>
      </c>
      <c r="U9" s="113">
        <f t="shared" si="9"/>
        <v>30</v>
      </c>
      <c r="V9" s="114">
        <v>1.0</v>
      </c>
      <c r="W9" s="97">
        <f t="shared" si="10"/>
        <v>35</v>
      </c>
      <c r="X9" s="14"/>
      <c r="Y9" s="14"/>
      <c r="Z9" s="14"/>
      <c r="AA9" s="14"/>
      <c r="AB9" s="14"/>
      <c r="AC9" s="1"/>
      <c r="AD9" s="1"/>
      <c r="AE9" s="1"/>
      <c r="AF9" s="1"/>
      <c r="AG9" s="1"/>
      <c r="AH9" s="1"/>
      <c r="AI9" s="1"/>
    </row>
    <row r="10">
      <c r="A10" s="67" t="s">
        <v>66</v>
      </c>
      <c r="B10" s="99" t="str">
        <f t="shared" si="1"/>
        <v>Monte Saabncha</v>
      </c>
      <c r="C10" s="100">
        <f t="shared" si="2"/>
        <v>185</v>
      </c>
      <c r="D10" s="102" t="s">
        <v>68</v>
      </c>
      <c r="E10" s="104"/>
      <c r="F10" s="105">
        <f t="shared" si="3"/>
        <v>217</v>
      </c>
      <c r="G10" s="105">
        <f t="shared" si="4"/>
        <v>32</v>
      </c>
      <c r="H10" s="106"/>
      <c r="I10" s="40" t="s">
        <v>17</v>
      </c>
      <c r="J10" s="77">
        <v>2.0</v>
      </c>
      <c r="K10" s="78">
        <v>1.0</v>
      </c>
      <c r="L10" s="107">
        <v>1.0</v>
      </c>
      <c r="M10" s="81">
        <f t="shared" si="5"/>
        <v>7</v>
      </c>
      <c r="N10" s="109">
        <v>2.0</v>
      </c>
      <c r="O10" s="85">
        <f t="shared" si="6"/>
        <v>70</v>
      </c>
      <c r="P10" s="111">
        <v>2.0</v>
      </c>
      <c r="Q10" s="81">
        <f t="shared" si="7"/>
        <v>10</v>
      </c>
      <c r="R10" s="90">
        <v>2.0</v>
      </c>
      <c r="S10" s="81">
        <f t="shared" si="8"/>
        <v>0</v>
      </c>
      <c r="T10" s="112">
        <v>2.0</v>
      </c>
      <c r="U10" s="113">
        <f t="shared" si="9"/>
        <v>60</v>
      </c>
      <c r="V10" s="114">
        <v>2.0</v>
      </c>
      <c r="W10" s="97">
        <f t="shared" si="10"/>
        <v>70</v>
      </c>
      <c r="X10" s="14"/>
      <c r="Y10" s="14"/>
      <c r="Z10" s="14"/>
      <c r="AA10" s="14"/>
      <c r="AB10" s="14"/>
      <c r="AC10" s="1"/>
      <c r="AD10" s="1"/>
      <c r="AE10" s="1"/>
      <c r="AF10" s="1"/>
      <c r="AG10" s="1"/>
      <c r="AH10" s="1"/>
      <c r="AI10" s="1"/>
    </row>
    <row r="11">
      <c r="A11" s="67" t="s">
        <v>66</v>
      </c>
      <c r="B11" s="99" t="str">
        <f t="shared" si="1"/>
        <v>cmserra</v>
      </c>
      <c r="C11" s="100">
        <f t="shared" si="2"/>
        <v>600</v>
      </c>
      <c r="D11" s="102" t="s">
        <v>68</v>
      </c>
      <c r="E11" s="104"/>
      <c r="F11" s="105">
        <f t="shared" si="3"/>
        <v>651</v>
      </c>
      <c r="G11" s="105">
        <f t="shared" si="4"/>
        <v>51</v>
      </c>
      <c r="H11" s="106"/>
      <c r="I11" s="40" t="s">
        <v>19</v>
      </c>
      <c r="J11" s="77">
        <v>6.0</v>
      </c>
      <c r="K11" s="78">
        <v>0.0</v>
      </c>
      <c r="L11" s="107">
        <v>3.0</v>
      </c>
      <c r="M11" s="81">
        <f t="shared" si="5"/>
        <v>21</v>
      </c>
      <c r="N11" s="84">
        <v>6.0</v>
      </c>
      <c r="O11" s="85">
        <f t="shared" si="6"/>
        <v>210</v>
      </c>
      <c r="P11" s="115">
        <v>6.0</v>
      </c>
      <c r="Q11" s="81">
        <f t="shared" si="7"/>
        <v>30</v>
      </c>
      <c r="R11" s="90">
        <v>6.0</v>
      </c>
      <c r="S11" s="81">
        <f t="shared" si="8"/>
        <v>0</v>
      </c>
      <c r="T11" s="116">
        <v>6.0</v>
      </c>
      <c r="U11" s="113">
        <f t="shared" si="9"/>
        <v>180</v>
      </c>
      <c r="V11" s="95">
        <v>6.0</v>
      </c>
      <c r="W11" s="97">
        <f t="shared" si="10"/>
        <v>210</v>
      </c>
      <c r="X11" s="14"/>
      <c r="Y11" s="14"/>
      <c r="Z11" s="14"/>
      <c r="AA11" s="14"/>
      <c r="AB11" s="14"/>
      <c r="AC11" s="1"/>
      <c r="AD11" s="1"/>
      <c r="AE11" s="1"/>
      <c r="AF11" s="1"/>
      <c r="AG11" s="1"/>
      <c r="AH11" s="1"/>
      <c r="AI11" s="1"/>
    </row>
    <row r="12">
      <c r="A12" s="67" t="s">
        <v>66</v>
      </c>
      <c r="B12" s="99" t="str">
        <f t="shared" si="1"/>
        <v>Cmartin</v>
      </c>
      <c r="C12" s="100">
        <f t="shared" si="2"/>
        <v>85</v>
      </c>
      <c r="D12" s="102" t="s">
        <v>68</v>
      </c>
      <c r="E12" s="104"/>
      <c r="F12" s="105">
        <f t="shared" si="3"/>
        <v>112</v>
      </c>
      <c r="G12" s="105">
        <f t="shared" si="4"/>
        <v>27</v>
      </c>
      <c r="H12" s="106"/>
      <c r="I12" s="40" t="s">
        <v>20</v>
      </c>
      <c r="J12" s="77">
        <v>1.0</v>
      </c>
      <c r="K12" s="78">
        <v>1.0</v>
      </c>
      <c r="L12" s="107">
        <v>1.0</v>
      </c>
      <c r="M12" s="81">
        <f t="shared" si="5"/>
        <v>7</v>
      </c>
      <c r="N12" s="109">
        <v>1.0</v>
      </c>
      <c r="O12" s="85">
        <f t="shared" si="6"/>
        <v>35</v>
      </c>
      <c r="P12" s="111">
        <v>1.0</v>
      </c>
      <c r="Q12" s="81">
        <f t="shared" si="7"/>
        <v>5</v>
      </c>
      <c r="R12" s="90">
        <v>1.0</v>
      </c>
      <c r="S12" s="81">
        <f t="shared" si="8"/>
        <v>0</v>
      </c>
      <c r="T12" s="112">
        <v>1.0</v>
      </c>
      <c r="U12" s="113">
        <f t="shared" si="9"/>
        <v>30</v>
      </c>
      <c r="V12" s="114">
        <v>1.0</v>
      </c>
      <c r="W12" s="97">
        <f t="shared" si="10"/>
        <v>35</v>
      </c>
      <c r="X12" s="14"/>
      <c r="Y12" s="14"/>
      <c r="Z12" s="14"/>
      <c r="AA12" s="14"/>
      <c r="AB12" s="14"/>
      <c r="AC12" s="1"/>
      <c r="AD12" s="1"/>
      <c r="AE12" s="1"/>
      <c r="AF12" s="1"/>
      <c r="AG12" s="1"/>
      <c r="AH12" s="1"/>
      <c r="AI12" s="1"/>
    </row>
    <row r="13">
      <c r="A13" s="67" t="s">
        <v>66</v>
      </c>
      <c r="B13" s="99" t="str">
        <f t="shared" si="1"/>
        <v>Goncalo Lourenco</v>
      </c>
      <c r="C13" s="100">
        <f t="shared" si="2"/>
        <v>200</v>
      </c>
      <c r="D13" s="102" t="s">
        <v>68</v>
      </c>
      <c r="E13" s="104"/>
      <c r="F13" s="105">
        <f t="shared" si="3"/>
        <v>217</v>
      </c>
      <c r="G13" s="105">
        <f t="shared" si="4"/>
        <v>17</v>
      </c>
      <c r="H13" s="106"/>
      <c r="I13" s="40" t="s">
        <v>21</v>
      </c>
      <c r="J13" s="77">
        <v>2.0</v>
      </c>
      <c r="K13" s="78">
        <v>0.0</v>
      </c>
      <c r="L13" s="107">
        <v>1.0</v>
      </c>
      <c r="M13" s="81">
        <f t="shared" si="5"/>
        <v>7</v>
      </c>
      <c r="N13" s="84">
        <v>2.0</v>
      </c>
      <c r="O13" s="85">
        <f t="shared" si="6"/>
        <v>70</v>
      </c>
      <c r="P13" s="115">
        <v>2.0</v>
      </c>
      <c r="Q13" s="81">
        <f t="shared" si="7"/>
        <v>10</v>
      </c>
      <c r="R13" s="90">
        <v>2.0</v>
      </c>
      <c r="S13" s="81">
        <f t="shared" si="8"/>
        <v>0</v>
      </c>
      <c r="T13" s="116">
        <v>2.0</v>
      </c>
      <c r="U13" s="113">
        <f t="shared" si="9"/>
        <v>60</v>
      </c>
      <c r="V13" s="95">
        <v>2.0</v>
      </c>
      <c r="W13" s="97">
        <f t="shared" si="10"/>
        <v>70</v>
      </c>
      <c r="X13" s="14"/>
      <c r="Y13" s="14"/>
      <c r="Z13" s="14"/>
      <c r="AA13" s="14"/>
      <c r="AB13" s="14"/>
      <c r="AC13" s="1"/>
      <c r="AD13" s="1"/>
      <c r="AE13" s="1"/>
      <c r="AF13" s="1"/>
      <c r="AG13" s="1"/>
      <c r="AH13" s="1"/>
      <c r="AI13" s="1"/>
    </row>
    <row r="14" ht="15.75" customHeight="1">
      <c r="A14" s="67" t="s">
        <v>66</v>
      </c>
      <c r="B14" s="99" t="str">
        <f t="shared" si="1"/>
        <v>Eljovito</v>
      </c>
      <c r="C14" s="100">
        <f t="shared" si="2"/>
        <v>180</v>
      </c>
      <c r="D14" s="102" t="s">
        <v>68</v>
      </c>
      <c r="E14" s="104"/>
      <c r="F14" s="105">
        <f t="shared" si="3"/>
        <v>217</v>
      </c>
      <c r="G14" s="105">
        <f t="shared" si="4"/>
        <v>37</v>
      </c>
      <c r="H14" s="106"/>
      <c r="I14" s="40" t="s">
        <v>22</v>
      </c>
      <c r="J14" s="77">
        <v>3.0</v>
      </c>
      <c r="K14" s="78">
        <v>1.0</v>
      </c>
      <c r="L14" s="107">
        <v>1.0</v>
      </c>
      <c r="M14" s="81">
        <f t="shared" si="5"/>
        <v>7</v>
      </c>
      <c r="N14" s="109" t="s">
        <v>71</v>
      </c>
      <c r="O14" s="85">
        <v>0.0</v>
      </c>
      <c r="P14" s="111">
        <v>3.0</v>
      </c>
      <c r="Q14" s="81">
        <f t="shared" si="7"/>
        <v>15</v>
      </c>
      <c r="R14" s="90">
        <v>3.0</v>
      </c>
      <c r="S14" s="81">
        <f t="shared" si="8"/>
        <v>0</v>
      </c>
      <c r="T14" s="112">
        <v>3.0</v>
      </c>
      <c r="U14" s="113">
        <f t="shared" si="9"/>
        <v>90</v>
      </c>
      <c r="V14" s="114">
        <v>3.0</v>
      </c>
      <c r="W14" s="97">
        <f t="shared" si="10"/>
        <v>105</v>
      </c>
      <c r="X14" s="117"/>
      <c r="Y14" s="14"/>
      <c r="Z14" s="14"/>
      <c r="AA14" s="14"/>
      <c r="AB14" s="14"/>
      <c r="AC14" s="1"/>
      <c r="AD14" s="1"/>
      <c r="AE14" s="1"/>
      <c r="AF14" s="1"/>
      <c r="AG14" s="1"/>
      <c r="AH14" s="1"/>
      <c r="AI14" s="1"/>
    </row>
    <row r="15" ht="15.75" customHeight="1">
      <c r="A15" s="67" t="s">
        <v>66</v>
      </c>
      <c r="B15" s="99" t="str">
        <f t="shared" si="1"/>
        <v>Pedro (Alfaberto)</v>
      </c>
      <c r="C15" s="100">
        <f t="shared" si="2"/>
        <v>100</v>
      </c>
      <c r="D15" s="102" t="s">
        <v>68</v>
      </c>
      <c r="E15" s="104"/>
      <c r="F15" s="105">
        <f t="shared" si="3"/>
        <v>112</v>
      </c>
      <c r="G15" s="105">
        <f t="shared" si="4"/>
        <v>12</v>
      </c>
      <c r="H15" s="106"/>
      <c r="I15" s="40" t="s">
        <v>23</v>
      </c>
      <c r="J15" s="77">
        <v>1.0</v>
      </c>
      <c r="K15" s="78">
        <v>0.0</v>
      </c>
      <c r="L15" s="107">
        <v>1.0</v>
      </c>
      <c r="M15" s="81">
        <f t="shared" si="5"/>
        <v>7</v>
      </c>
      <c r="N15" s="109">
        <v>1.0</v>
      </c>
      <c r="O15" s="85">
        <f t="shared" ref="O15:O21" si="11">N15*$O$5</f>
        <v>35</v>
      </c>
      <c r="P15" s="111">
        <v>1.0</v>
      </c>
      <c r="Q15" s="81">
        <f t="shared" si="7"/>
        <v>5</v>
      </c>
      <c r="R15" s="90">
        <v>1.0</v>
      </c>
      <c r="S15" s="81">
        <f t="shared" si="8"/>
        <v>0</v>
      </c>
      <c r="T15" s="112">
        <v>1.0</v>
      </c>
      <c r="U15" s="113">
        <f t="shared" si="9"/>
        <v>30</v>
      </c>
      <c r="V15" s="114">
        <v>1.0</v>
      </c>
      <c r="W15" s="97">
        <f t="shared" si="10"/>
        <v>35</v>
      </c>
      <c r="X15" s="14"/>
      <c r="Y15" s="14"/>
      <c r="Z15" s="14"/>
      <c r="AA15" s="14"/>
      <c r="AB15" s="14"/>
      <c r="AC15" s="1"/>
      <c r="AD15" s="1"/>
      <c r="AE15" s="1"/>
      <c r="AF15" s="1"/>
      <c r="AG15" s="1"/>
      <c r="AH15" s="1"/>
      <c r="AI15" s="1"/>
    </row>
    <row r="16" ht="15.75" customHeight="1">
      <c r="A16" s="67" t="s">
        <v>66</v>
      </c>
      <c r="B16" s="99" t="str">
        <f t="shared" si="1"/>
        <v>Alfaberto</v>
      </c>
      <c r="C16" s="100">
        <f t="shared" si="2"/>
        <v>115</v>
      </c>
      <c r="D16" s="102" t="s">
        <v>68</v>
      </c>
      <c r="E16" s="104"/>
      <c r="F16" s="105">
        <f t="shared" si="3"/>
        <v>147</v>
      </c>
      <c r="G16" s="105">
        <f t="shared" si="4"/>
        <v>32</v>
      </c>
      <c r="H16" s="106"/>
      <c r="I16" s="40" t="s">
        <v>24</v>
      </c>
      <c r="J16" s="77">
        <v>2.0</v>
      </c>
      <c r="K16" s="78">
        <v>1.0</v>
      </c>
      <c r="L16" s="107">
        <v>1.0</v>
      </c>
      <c r="M16" s="81">
        <f t="shared" si="5"/>
        <v>7</v>
      </c>
      <c r="N16" s="109">
        <v>2.0</v>
      </c>
      <c r="O16" s="85">
        <f t="shared" si="11"/>
        <v>70</v>
      </c>
      <c r="P16" s="111">
        <v>2.0</v>
      </c>
      <c r="Q16" s="81">
        <f t="shared" si="7"/>
        <v>10</v>
      </c>
      <c r="R16" s="90">
        <v>2.0</v>
      </c>
      <c r="S16" s="81">
        <f t="shared" si="8"/>
        <v>0</v>
      </c>
      <c r="T16" s="112">
        <v>2.0</v>
      </c>
      <c r="U16" s="113">
        <f t="shared" si="9"/>
        <v>60</v>
      </c>
      <c r="V16" s="114" t="s">
        <v>71</v>
      </c>
      <c r="W16" s="97">
        <v>0.0</v>
      </c>
      <c r="X16" s="14"/>
      <c r="Y16" s="14"/>
      <c r="Z16" s="14"/>
      <c r="AA16" s="14"/>
      <c r="AB16" s="14"/>
      <c r="AC16" s="1"/>
      <c r="AD16" s="1"/>
      <c r="AE16" s="1"/>
      <c r="AF16" s="1"/>
      <c r="AG16" s="1"/>
      <c r="AH16" s="1"/>
      <c r="AI16" s="1"/>
    </row>
    <row r="17" ht="15.75" customHeight="1">
      <c r="A17" s="67" t="s">
        <v>66</v>
      </c>
      <c r="B17" s="99" t="str">
        <f t="shared" si="1"/>
        <v>kepamaciass</v>
      </c>
      <c r="C17" s="100">
        <f t="shared" si="2"/>
        <v>85</v>
      </c>
      <c r="D17" s="102" t="s">
        <v>68</v>
      </c>
      <c r="E17" s="104"/>
      <c r="F17" s="105">
        <f t="shared" si="3"/>
        <v>112</v>
      </c>
      <c r="G17" s="105">
        <f t="shared" si="4"/>
        <v>27</v>
      </c>
      <c r="H17" s="106"/>
      <c r="I17" s="40" t="s">
        <v>27</v>
      </c>
      <c r="J17" s="77">
        <v>1.0</v>
      </c>
      <c r="K17" s="78">
        <v>1.0</v>
      </c>
      <c r="L17" s="107">
        <v>1.0</v>
      </c>
      <c r="M17" s="81">
        <f t="shared" si="5"/>
        <v>7</v>
      </c>
      <c r="N17" s="84">
        <v>1.0</v>
      </c>
      <c r="O17" s="85">
        <f t="shared" si="11"/>
        <v>35</v>
      </c>
      <c r="P17" s="115">
        <v>1.0</v>
      </c>
      <c r="Q17" s="81">
        <f t="shared" si="7"/>
        <v>5</v>
      </c>
      <c r="R17" s="90">
        <v>1.0</v>
      </c>
      <c r="S17" s="81">
        <f t="shared" si="8"/>
        <v>0</v>
      </c>
      <c r="T17" s="116">
        <v>1.0</v>
      </c>
      <c r="U17" s="113">
        <f t="shared" si="9"/>
        <v>30</v>
      </c>
      <c r="V17" s="95">
        <v>1.0</v>
      </c>
      <c r="W17" s="97">
        <f t="shared" ref="W17:W23" si="12">V17*$W$5</f>
        <v>35</v>
      </c>
      <c r="X17" s="14"/>
      <c r="Y17" s="14"/>
      <c r="Z17" s="14"/>
      <c r="AA17" s="14"/>
      <c r="AB17" s="14"/>
      <c r="AC17" s="1"/>
      <c r="AD17" s="1"/>
      <c r="AE17" s="1"/>
      <c r="AF17" s="1"/>
      <c r="AG17" s="1"/>
      <c r="AH17" s="1"/>
      <c r="AI17" s="1"/>
    </row>
    <row r="18" ht="15.75" customHeight="1">
      <c r="A18" s="67" t="s">
        <v>66</v>
      </c>
      <c r="B18" s="99" t="str">
        <f t="shared" si="1"/>
        <v>JorgeRevuel</v>
      </c>
      <c r="C18" s="100">
        <f t="shared" si="2"/>
        <v>185</v>
      </c>
      <c r="D18" s="102" t="s">
        <v>68</v>
      </c>
      <c r="E18" s="104"/>
      <c r="F18" s="105">
        <f t="shared" si="3"/>
        <v>217</v>
      </c>
      <c r="G18" s="105">
        <f t="shared" si="4"/>
        <v>32</v>
      </c>
      <c r="H18" s="106"/>
      <c r="I18" s="40" t="s">
        <v>29</v>
      </c>
      <c r="J18" s="77">
        <v>2.0</v>
      </c>
      <c r="K18" s="78">
        <v>1.0</v>
      </c>
      <c r="L18" s="107">
        <v>1.0</v>
      </c>
      <c r="M18" s="81">
        <f t="shared" si="5"/>
        <v>7</v>
      </c>
      <c r="N18" s="84">
        <v>2.0</v>
      </c>
      <c r="O18" s="85">
        <f t="shared" si="11"/>
        <v>70</v>
      </c>
      <c r="P18" s="115">
        <v>2.0</v>
      </c>
      <c r="Q18" s="81">
        <f t="shared" si="7"/>
        <v>10</v>
      </c>
      <c r="R18" s="90">
        <v>2.0</v>
      </c>
      <c r="S18" s="81">
        <f t="shared" si="8"/>
        <v>0</v>
      </c>
      <c r="T18" s="116">
        <v>2.0</v>
      </c>
      <c r="U18" s="113">
        <f t="shared" si="9"/>
        <v>60</v>
      </c>
      <c r="V18" s="95">
        <v>2.0</v>
      </c>
      <c r="W18" s="97">
        <f t="shared" si="12"/>
        <v>70</v>
      </c>
      <c r="X18" s="14"/>
      <c r="Y18" s="14"/>
      <c r="Z18" s="14"/>
      <c r="AA18" s="14"/>
      <c r="AB18" s="14"/>
      <c r="AC18" s="1"/>
      <c r="AD18" s="1"/>
      <c r="AE18" s="1"/>
      <c r="AF18" s="1"/>
      <c r="AG18" s="1"/>
      <c r="AH18" s="1"/>
      <c r="AI18" s="1"/>
    </row>
    <row r="19" ht="15.75" customHeight="1">
      <c r="A19" s="67" t="s">
        <v>66</v>
      </c>
      <c r="B19" s="99" t="str">
        <f t="shared" si="1"/>
        <v>Zimer</v>
      </c>
      <c r="C19" s="100">
        <f t="shared" si="2"/>
        <v>185</v>
      </c>
      <c r="D19" s="102" t="s">
        <v>68</v>
      </c>
      <c r="E19" s="104"/>
      <c r="F19" s="105">
        <f t="shared" si="3"/>
        <v>217</v>
      </c>
      <c r="G19" s="105">
        <f t="shared" si="4"/>
        <v>32</v>
      </c>
      <c r="H19" s="106"/>
      <c r="I19" s="40" t="s">
        <v>32</v>
      </c>
      <c r="J19" s="77">
        <v>2.0</v>
      </c>
      <c r="K19" s="78">
        <v>1.0</v>
      </c>
      <c r="L19" s="107">
        <v>1.0</v>
      </c>
      <c r="M19" s="81">
        <f t="shared" si="5"/>
        <v>7</v>
      </c>
      <c r="N19" s="109">
        <v>2.0</v>
      </c>
      <c r="O19" s="85">
        <f t="shared" si="11"/>
        <v>70</v>
      </c>
      <c r="P19" s="111">
        <v>2.0</v>
      </c>
      <c r="Q19" s="81">
        <f t="shared" si="7"/>
        <v>10</v>
      </c>
      <c r="R19" s="90">
        <v>2.0</v>
      </c>
      <c r="S19" s="81">
        <f t="shared" si="8"/>
        <v>0</v>
      </c>
      <c r="T19" s="112">
        <v>2.0</v>
      </c>
      <c r="U19" s="113">
        <f t="shared" si="9"/>
        <v>60</v>
      </c>
      <c r="V19" s="114">
        <v>2.0</v>
      </c>
      <c r="W19" s="97">
        <f t="shared" si="12"/>
        <v>70</v>
      </c>
      <c r="X19" s="14"/>
      <c r="Y19" s="14"/>
      <c r="Z19" s="14"/>
      <c r="AA19" s="14"/>
      <c r="AB19" s="14"/>
      <c r="AC19" s="1"/>
      <c r="AD19" s="1"/>
      <c r="AE19" s="1"/>
      <c r="AF19" s="1"/>
      <c r="AG19" s="1"/>
      <c r="AH19" s="1"/>
      <c r="AI19" s="1"/>
    </row>
    <row r="20" ht="15.75" customHeight="1">
      <c r="A20" s="67" t="s">
        <v>66</v>
      </c>
      <c r="B20" s="99" t="str">
        <f t="shared" si="1"/>
        <v>Chencho + DavidSPG</v>
      </c>
      <c r="C20" s="100">
        <f t="shared" si="2"/>
        <v>270</v>
      </c>
      <c r="D20" s="102" t="s">
        <v>68</v>
      </c>
      <c r="E20" s="104"/>
      <c r="F20" s="105">
        <f t="shared" si="3"/>
        <v>322</v>
      </c>
      <c r="G20" s="105">
        <f t="shared" si="4"/>
        <v>52</v>
      </c>
      <c r="H20" s="106"/>
      <c r="I20" s="40" t="s">
        <v>33</v>
      </c>
      <c r="J20" s="77">
        <v>3.0</v>
      </c>
      <c r="K20" s="78">
        <v>2.0</v>
      </c>
      <c r="L20" s="107">
        <v>1.0</v>
      </c>
      <c r="M20" s="81">
        <f t="shared" si="5"/>
        <v>7</v>
      </c>
      <c r="N20" s="109">
        <v>3.0</v>
      </c>
      <c r="O20" s="85">
        <f t="shared" si="11"/>
        <v>105</v>
      </c>
      <c r="P20" s="111">
        <v>3.0</v>
      </c>
      <c r="Q20" s="81">
        <f t="shared" si="7"/>
        <v>15</v>
      </c>
      <c r="R20" s="90">
        <v>3.0</v>
      </c>
      <c r="S20" s="81">
        <f t="shared" si="8"/>
        <v>0</v>
      </c>
      <c r="T20" s="112">
        <v>3.0</v>
      </c>
      <c r="U20" s="113">
        <f t="shared" si="9"/>
        <v>90</v>
      </c>
      <c r="V20" s="114">
        <v>3.0</v>
      </c>
      <c r="W20" s="97">
        <f t="shared" si="12"/>
        <v>105</v>
      </c>
      <c r="X20" s="14"/>
      <c r="Y20" s="14"/>
      <c r="Z20" s="14"/>
      <c r="AA20" s="14"/>
      <c r="AB20" s="14"/>
      <c r="AC20" s="1"/>
      <c r="AD20" s="1"/>
      <c r="AE20" s="1"/>
      <c r="AF20" s="1"/>
      <c r="AG20" s="1"/>
      <c r="AH20" s="1"/>
      <c r="AI20" s="1"/>
    </row>
    <row r="21" ht="15.75" customHeight="1">
      <c r="A21" s="67" t="s">
        <v>66</v>
      </c>
      <c r="B21" s="99" t="str">
        <f t="shared" si="1"/>
        <v>absaab</v>
      </c>
      <c r="C21" s="100">
        <f t="shared" si="2"/>
        <v>185</v>
      </c>
      <c r="D21" s="102" t="s">
        <v>68</v>
      </c>
      <c r="E21" s="104"/>
      <c r="F21" s="105">
        <f t="shared" si="3"/>
        <v>217</v>
      </c>
      <c r="G21" s="105">
        <f t="shared" si="4"/>
        <v>32</v>
      </c>
      <c r="H21" s="106"/>
      <c r="I21" s="40" t="s">
        <v>35</v>
      </c>
      <c r="J21" s="77">
        <v>2.0</v>
      </c>
      <c r="K21" s="78">
        <v>1.0</v>
      </c>
      <c r="L21" s="107">
        <v>1.0</v>
      </c>
      <c r="M21" s="81">
        <f t="shared" si="5"/>
        <v>7</v>
      </c>
      <c r="N21" s="109">
        <v>2.0</v>
      </c>
      <c r="O21" s="85">
        <f t="shared" si="11"/>
        <v>70</v>
      </c>
      <c r="P21" s="111">
        <v>2.0</v>
      </c>
      <c r="Q21" s="81">
        <f t="shared" si="7"/>
        <v>10</v>
      </c>
      <c r="R21" s="90">
        <v>2.0</v>
      </c>
      <c r="S21" s="81">
        <f t="shared" si="8"/>
        <v>0</v>
      </c>
      <c r="T21" s="112">
        <v>2.0</v>
      </c>
      <c r="U21" s="113">
        <f t="shared" si="9"/>
        <v>60</v>
      </c>
      <c r="V21" s="114">
        <v>2.0</v>
      </c>
      <c r="W21" s="97">
        <f t="shared" si="12"/>
        <v>70</v>
      </c>
      <c r="X21" s="118"/>
      <c r="Y21" s="14"/>
      <c r="Z21" s="14"/>
      <c r="AA21" s="14"/>
      <c r="AB21" s="14"/>
      <c r="AC21" s="1"/>
      <c r="AD21" s="1"/>
      <c r="AE21" s="1"/>
      <c r="AF21" s="1"/>
      <c r="AG21" s="1"/>
      <c r="AH21" s="1"/>
      <c r="AI21" s="1"/>
    </row>
    <row r="22" ht="15.75" customHeight="1">
      <c r="A22" s="67" t="s">
        <v>66</v>
      </c>
      <c r="B22" s="99" t="str">
        <f t="shared" si="1"/>
        <v>combination</v>
      </c>
      <c r="C22" s="100">
        <f t="shared" si="2"/>
        <v>115</v>
      </c>
      <c r="D22" s="102" t="s">
        <v>68</v>
      </c>
      <c r="E22" s="104"/>
      <c r="F22" s="105">
        <f t="shared" si="3"/>
        <v>147</v>
      </c>
      <c r="G22" s="105">
        <f t="shared" si="4"/>
        <v>32</v>
      </c>
      <c r="H22" s="106"/>
      <c r="I22" s="40" t="s">
        <v>38</v>
      </c>
      <c r="J22" s="77">
        <v>2.0</v>
      </c>
      <c r="K22" s="78">
        <v>1.0</v>
      </c>
      <c r="L22" s="107">
        <v>1.0</v>
      </c>
      <c r="M22" s="81">
        <f t="shared" si="5"/>
        <v>7</v>
      </c>
      <c r="N22" s="109" t="s">
        <v>71</v>
      </c>
      <c r="O22" s="85">
        <v>0.0</v>
      </c>
      <c r="P22" s="111">
        <v>2.0</v>
      </c>
      <c r="Q22" s="81">
        <f t="shared" si="7"/>
        <v>10</v>
      </c>
      <c r="R22" s="90">
        <v>2.0</v>
      </c>
      <c r="S22" s="81">
        <f t="shared" si="8"/>
        <v>0</v>
      </c>
      <c r="T22" s="112">
        <v>2.0</v>
      </c>
      <c r="U22" s="113">
        <f t="shared" si="9"/>
        <v>60</v>
      </c>
      <c r="V22" s="114">
        <v>2.0</v>
      </c>
      <c r="W22" s="97">
        <f t="shared" si="12"/>
        <v>70</v>
      </c>
      <c r="X22" s="119"/>
      <c r="Y22" s="120"/>
      <c r="Z22" s="120"/>
      <c r="AA22" s="120"/>
      <c r="AB22" s="120"/>
      <c r="AC22" s="121"/>
      <c r="AD22" s="121"/>
      <c r="AE22" s="121"/>
      <c r="AF22" s="121"/>
      <c r="AG22" s="121"/>
      <c r="AH22" s="121"/>
      <c r="AI22" s="121"/>
    </row>
    <row r="23" ht="15.75" customHeight="1">
      <c r="A23" s="67" t="s">
        <v>66</v>
      </c>
      <c r="B23" s="99" t="str">
        <f t="shared" si="1"/>
        <v>mcoman</v>
      </c>
      <c r="C23" s="100">
        <f t="shared" si="2"/>
        <v>185</v>
      </c>
      <c r="D23" s="102" t="s">
        <v>68</v>
      </c>
      <c r="E23" s="104"/>
      <c r="F23" s="105">
        <f t="shared" si="3"/>
        <v>217</v>
      </c>
      <c r="G23" s="105">
        <f t="shared" si="4"/>
        <v>32</v>
      </c>
      <c r="H23" s="106"/>
      <c r="I23" s="40" t="s">
        <v>40</v>
      </c>
      <c r="J23" s="77">
        <v>2.0</v>
      </c>
      <c r="K23" s="78">
        <v>1.0</v>
      </c>
      <c r="L23" s="107">
        <v>1.0</v>
      </c>
      <c r="M23" s="81">
        <f t="shared" si="5"/>
        <v>7</v>
      </c>
      <c r="N23" s="109">
        <v>2.0</v>
      </c>
      <c r="O23" s="85">
        <f t="shared" ref="O23:O24" si="13">N23*$O$5</f>
        <v>70</v>
      </c>
      <c r="P23" s="111">
        <v>2.0</v>
      </c>
      <c r="Q23" s="81">
        <f t="shared" si="7"/>
        <v>10</v>
      </c>
      <c r="R23" s="90">
        <v>2.0</v>
      </c>
      <c r="S23" s="81">
        <f t="shared" si="8"/>
        <v>0</v>
      </c>
      <c r="T23" s="112">
        <v>2.0</v>
      </c>
      <c r="U23" s="113">
        <f t="shared" si="9"/>
        <v>60</v>
      </c>
      <c r="V23" s="114">
        <v>2.0</v>
      </c>
      <c r="W23" s="97">
        <f t="shared" si="12"/>
        <v>70</v>
      </c>
      <c r="X23" s="14"/>
      <c r="Y23" s="14"/>
      <c r="Z23" s="14"/>
      <c r="AA23" s="14"/>
      <c r="AB23" s="14"/>
      <c r="AC23" s="1"/>
      <c r="AD23" s="1"/>
      <c r="AE23" s="1"/>
      <c r="AF23" s="1"/>
      <c r="AG23" s="1"/>
      <c r="AH23" s="1"/>
      <c r="AI23" s="1"/>
    </row>
    <row r="24" ht="15.75" customHeight="1">
      <c r="A24" s="67" t="s">
        <v>66</v>
      </c>
      <c r="B24" s="99" t="str">
        <f t="shared" si="1"/>
        <v>gt turbo 16 + saab v6 aero</v>
      </c>
      <c r="C24" s="100">
        <f t="shared" si="2"/>
        <v>100</v>
      </c>
      <c r="D24" s="102" t="s">
        <v>68</v>
      </c>
      <c r="E24" s="104"/>
      <c r="F24" s="105">
        <f t="shared" si="3"/>
        <v>147</v>
      </c>
      <c r="G24" s="105">
        <f t="shared" si="4"/>
        <v>47</v>
      </c>
      <c r="H24" s="106"/>
      <c r="I24" s="40" t="s">
        <v>41</v>
      </c>
      <c r="J24" s="77">
        <v>2.0</v>
      </c>
      <c r="K24" s="78">
        <v>2.0</v>
      </c>
      <c r="L24" s="107">
        <v>1.0</v>
      </c>
      <c r="M24" s="81">
        <f t="shared" si="5"/>
        <v>7</v>
      </c>
      <c r="N24" s="109">
        <v>2.0</v>
      </c>
      <c r="O24" s="85">
        <f t="shared" si="13"/>
        <v>70</v>
      </c>
      <c r="P24" s="111">
        <v>2.0</v>
      </c>
      <c r="Q24" s="81">
        <f t="shared" si="7"/>
        <v>10</v>
      </c>
      <c r="R24" s="90">
        <v>2.0</v>
      </c>
      <c r="S24" s="81">
        <f t="shared" si="8"/>
        <v>0</v>
      </c>
      <c r="T24" s="112">
        <v>2.0</v>
      </c>
      <c r="U24" s="113">
        <f t="shared" si="9"/>
        <v>60</v>
      </c>
      <c r="V24" s="114" t="s">
        <v>71</v>
      </c>
      <c r="W24" s="97">
        <v>0.0</v>
      </c>
      <c r="X24" s="14"/>
      <c r="Y24" s="14"/>
      <c r="Z24" s="14"/>
      <c r="AA24" s="14"/>
      <c r="AB24" s="14"/>
      <c r="AC24" s="1"/>
      <c r="AD24" s="1"/>
      <c r="AE24" s="1"/>
      <c r="AF24" s="1"/>
      <c r="AG24" s="1"/>
      <c r="AH24" s="1"/>
      <c r="AI24" s="1"/>
    </row>
    <row r="25">
      <c r="A25" s="67" t="s">
        <v>66</v>
      </c>
      <c r="B25" s="99" t="str">
        <f t="shared" si="1"/>
        <v>Pipas</v>
      </c>
      <c r="C25" s="100">
        <f t="shared" si="2"/>
        <v>130</v>
      </c>
      <c r="D25" s="102" t="s">
        <v>68</v>
      </c>
      <c r="E25" s="104"/>
      <c r="F25" s="105">
        <f t="shared" si="3"/>
        <v>147</v>
      </c>
      <c r="G25" s="105">
        <f t="shared" si="4"/>
        <v>17</v>
      </c>
      <c r="H25" s="122"/>
      <c r="I25" s="123" t="s">
        <v>43</v>
      </c>
      <c r="J25" s="124">
        <v>2.0</v>
      </c>
      <c r="K25" s="125">
        <v>0.0</v>
      </c>
      <c r="L25" s="126">
        <v>1.0</v>
      </c>
      <c r="M25" s="81">
        <f t="shared" si="5"/>
        <v>7</v>
      </c>
      <c r="N25" s="127" t="s">
        <v>71</v>
      </c>
      <c r="O25" s="128">
        <v>0.0</v>
      </c>
      <c r="P25" s="129">
        <v>2.0</v>
      </c>
      <c r="Q25" s="81">
        <f t="shared" si="7"/>
        <v>10</v>
      </c>
      <c r="R25" s="90">
        <v>2.0</v>
      </c>
      <c r="S25" s="81">
        <f t="shared" si="8"/>
        <v>0</v>
      </c>
      <c r="T25" s="112">
        <v>2.0</v>
      </c>
      <c r="U25" s="113">
        <f t="shared" si="9"/>
        <v>60</v>
      </c>
      <c r="V25" s="114">
        <v>2.0</v>
      </c>
      <c r="W25" s="97">
        <f t="shared" ref="W25:W28" si="14">V25*$W$5</f>
        <v>70</v>
      </c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</row>
    <row r="26" ht="15.75" customHeight="1">
      <c r="A26" s="67" t="s">
        <v>66</v>
      </c>
      <c r="B26" s="99" t="str">
        <f t="shared" si="1"/>
        <v>pedroserro</v>
      </c>
      <c r="C26" s="100">
        <f t="shared" si="2"/>
        <v>100</v>
      </c>
      <c r="D26" s="102" t="s">
        <v>68</v>
      </c>
      <c r="E26" s="104"/>
      <c r="F26" s="105">
        <f t="shared" si="3"/>
        <v>112</v>
      </c>
      <c r="G26" s="105">
        <f t="shared" si="4"/>
        <v>12</v>
      </c>
      <c r="H26" s="131"/>
      <c r="I26" s="40" t="s">
        <v>45</v>
      </c>
      <c r="J26" s="77">
        <v>1.0</v>
      </c>
      <c r="K26" s="78">
        <v>0.0</v>
      </c>
      <c r="L26" s="107">
        <v>1.0</v>
      </c>
      <c r="M26" s="81">
        <f t="shared" si="5"/>
        <v>7</v>
      </c>
      <c r="N26" s="109">
        <v>1.0</v>
      </c>
      <c r="O26" s="85">
        <f t="shared" ref="O26:O30" si="15">N26*$O$5</f>
        <v>35</v>
      </c>
      <c r="P26" s="111">
        <v>1.0</v>
      </c>
      <c r="Q26" s="81">
        <f t="shared" si="7"/>
        <v>5</v>
      </c>
      <c r="R26" s="90">
        <v>1.0</v>
      </c>
      <c r="S26" s="81">
        <f t="shared" si="8"/>
        <v>0</v>
      </c>
      <c r="T26" s="112">
        <v>1.0</v>
      </c>
      <c r="U26" s="113">
        <f t="shared" si="9"/>
        <v>30</v>
      </c>
      <c r="V26" s="114">
        <v>1.0</v>
      </c>
      <c r="W26" s="97">
        <f t="shared" si="14"/>
        <v>35</v>
      </c>
      <c r="X26" s="14"/>
      <c r="Y26" s="14"/>
      <c r="Z26" s="14"/>
      <c r="AA26" s="14"/>
      <c r="AB26" s="14"/>
      <c r="AC26" s="1"/>
      <c r="AD26" s="1"/>
      <c r="AE26" s="1"/>
      <c r="AF26" s="1"/>
      <c r="AG26" s="1"/>
      <c r="AH26" s="1"/>
      <c r="AI26" s="1"/>
    </row>
    <row r="27" ht="15.75" customHeight="1">
      <c r="A27" s="67" t="s">
        <v>66</v>
      </c>
      <c r="B27" s="99" t="str">
        <f t="shared" si="1"/>
        <v>DiegoRC</v>
      </c>
      <c r="C27" s="100">
        <f t="shared" si="2"/>
        <v>185</v>
      </c>
      <c r="D27" s="102" t="s">
        <v>68</v>
      </c>
      <c r="E27" s="104"/>
      <c r="F27" s="105">
        <f t="shared" si="3"/>
        <v>217</v>
      </c>
      <c r="G27" s="105">
        <f t="shared" si="4"/>
        <v>32</v>
      </c>
      <c r="H27" s="106"/>
      <c r="I27" s="98" t="s">
        <v>48</v>
      </c>
      <c r="J27" s="77">
        <v>2.0</v>
      </c>
      <c r="K27" s="78">
        <v>1.0</v>
      </c>
      <c r="L27" s="107">
        <v>1.0</v>
      </c>
      <c r="M27" s="81">
        <f t="shared" si="5"/>
        <v>7</v>
      </c>
      <c r="N27" s="109">
        <v>2.0</v>
      </c>
      <c r="O27" s="85">
        <f t="shared" si="15"/>
        <v>70</v>
      </c>
      <c r="P27" s="111">
        <v>2.0</v>
      </c>
      <c r="Q27" s="81">
        <f t="shared" si="7"/>
        <v>10</v>
      </c>
      <c r="R27" s="90">
        <v>2.0</v>
      </c>
      <c r="S27" s="81">
        <f t="shared" si="8"/>
        <v>0</v>
      </c>
      <c r="T27" s="112">
        <v>2.0</v>
      </c>
      <c r="U27" s="113">
        <f t="shared" si="9"/>
        <v>60</v>
      </c>
      <c r="V27" s="114">
        <v>2.0</v>
      </c>
      <c r="W27" s="97">
        <f t="shared" si="14"/>
        <v>70</v>
      </c>
      <c r="X27" s="117"/>
      <c r="Y27" s="14"/>
      <c r="Z27" s="14"/>
      <c r="AA27" s="14"/>
      <c r="AB27" s="14"/>
      <c r="AC27" s="1"/>
      <c r="AD27" s="1"/>
      <c r="AE27" s="1"/>
      <c r="AF27" s="1"/>
      <c r="AG27" s="1"/>
      <c r="AH27" s="1"/>
      <c r="AI27" s="1"/>
    </row>
    <row r="28" ht="15.75" customHeight="1">
      <c r="A28" s="67" t="s">
        <v>66</v>
      </c>
      <c r="B28" s="99" t="str">
        <f t="shared" si="1"/>
        <v>Parri</v>
      </c>
      <c r="C28" s="100">
        <f t="shared" si="2"/>
        <v>185</v>
      </c>
      <c r="D28" s="102" t="s">
        <v>68</v>
      </c>
      <c r="E28" s="104"/>
      <c r="F28" s="105">
        <f t="shared" si="3"/>
        <v>217</v>
      </c>
      <c r="G28" s="105">
        <f t="shared" si="4"/>
        <v>32</v>
      </c>
      <c r="H28" s="106"/>
      <c r="I28" s="40" t="s">
        <v>50</v>
      </c>
      <c r="J28" s="77">
        <v>2.0</v>
      </c>
      <c r="K28" s="78">
        <v>1.0</v>
      </c>
      <c r="L28" s="107">
        <v>1.0</v>
      </c>
      <c r="M28" s="81">
        <f t="shared" si="5"/>
        <v>7</v>
      </c>
      <c r="N28" s="109">
        <v>2.0</v>
      </c>
      <c r="O28" s="85">
        <f t="shared" si="15"/>
        <v>70</v>
      </c>
      <c r="P28" s="111">
        <v>2.0</v>
      </c>
      <c r="Q28" s="81">
        <f t="shared" si="7"/>
        <v>10</v>
      </c>
      <c r="R28" s="90">
        <v>2.0</v>
      </c>
      <c r="S28" s="81">
        <f t="shared" si="8"/>
        <v>0</v>
      </c>
      <c r="T28" s="112">
        <v>2.0</v>
      </c>
      <c r="U28" s="113">
        <f t="shared" si="9"/>
        <v>60</v>
      </c>
      <c r="V28" s="114">
        <v>2.0</v>
      </c>
      <c r="W28" s="97">
        <f t="shared" si="14"/>
        <v>70</v>
      </c>
      <c r="X28" s="117"/>
      <c r="Y28" s="14"/>
      <c r="Z28" s="14"/>
      <c r="AA28" s="14"/>
      <c r="AB28" s="14"/>
      <c r="AC28" s="1"/>
      <c r="AD28" s="1"/>
      <c r="AE28" s="1"/>
      <c r="AF28" s="1"/>
      <c r="AG28" s="1"/>
      <c r="AH28" s="1"/>
      <c r="AI28" s="1"/>
    </row>
    <row r="29" ht="15.75" customHeight="1">
      <c r="A29" s="67" t="s">
        <v>66</v>
      </c>
      <c r="B29" s="99" t="str">
        <f t="shared" si="1"/>
        <v>Perdi</v>
      </c>
      <c r="C29" s="100">
        <f t="shared" si="2"/>
        <v>50</v>
      </c>
      <c r="D29" s="102" t="s">
        <v>68</v>
      </c>
      <c r="E29" s="104"/>
      <c r="F29" s="105">
        <f t="shared" si="3"/>
        <v>77</v>
      </c>
      <c r="G29" s="105">
        <f t="shared" si="4"/>
        <v>27</v>
      </c>
      <c r="H29" s="106"/>
      <c r="I29" s="40" t="s">
        <v>52</v>
      </c>
      <c r="J29" s="77">
        <v>1.0</v>
      </c>
      <c r="K29" s="78">
        <v>1.0</v>
      </c>
      <c r="L29" s="107">
        <v>1.0</v>
      </c>
      <c r="M29" s="81">
        <f t="shared" si="5"/>
        <v>7</v>
      </c>
      <c r="N29" s="109">
        <v>1.0</v>
      </c>
      <c r="O29" s="85">
        <f t="shared" si="15"/>
        <v>35</v>
      </c>
      <c r="P29" s="111">
        <v>1.0</v>
      </c>
      <c r="Q29" s="81">
        <f t="shared" si="7"/>
        <v>5</v>
      </c>
      <c r="R29" s="90">
        <v>1.0</v>
      </c>
      <c r="S29" s="81">
        <f t="shared" si="8"/>
        <v>0</v>
      </c>
      <c r="T29" s="112">
        <v>1.0</v>
      </c>
      <c r="U29" s="113">
        <f t="shared" si="9"/>
        <v>30</v>
      </c>
      <c r="V29" s="114" t="s">
        <v>71</v>
      </c>
      <c r="W29" s="97">
        <v>0.0</v>
      </c>
      <c r="X29" s="14"/>
      <c r="Y29" s="14"/>
      <c r="Z29" s="14"/>
      <c r="AA29" s="14"/>
      <c r="AB29" s="14"/>
      <c r="AC29" s="1"/>
      <c r="AD29" s="1"/>
      <c r="AE29" s="1"/>
      <c r="AF29" s="1"/>
      <c r="AG29" s="1"/>
      <c r="AH29" s="1"/>
      <c r="AI29" s="1"/>
    </row>
    <row r="30" ht="15.75" customHeight="1">
      <c r="A30" s="67" t="s">
        <v>66</v>
      </c>
      <c r="B30" s="99" t="str">
        <f t="shared" si="1"/>
        <v>Ric_saabosch</v>
      </c>
      <c r="C30" s="100">
        <f t="shared" si="2"/>
        <v>185</v>
      </c>
      <c r="D30" s="102" t="s">
        <v>68</v>
      </c>
      <c r="E30" s="104"/>
      <c r="F30" s="105">
        <f t="shared" si="3"/>
        <v>217</v>
      </c>
      <c r="G30" s="105">
        <f t="shared" si="4"/>
        <v>32</v>
      </c>
      <c r="H30" s="106"/>
      <c r="I30" s="40" t="s">
        <v>56</v>
      </c>
      <c r="J30" s="77">
        <v>2.0</v>
      </c>
      <c r="K30" s="78">
        <v>1.0</v>
      </c>
      <c r="L30" s="107">
        <v>1.0</v>
      </c>
      <c r="M30" s="81">
        <f t="shared" si="5"/>
        <v>7</v>
      </c>
      <c r="N30" s="109">
        <v>2.0</v>
      </c>
      <c r="O30" s="85">
        <f t="shared" si="15"/>
        <v>70</v>
      </c>
      <c r="P30" s="111">
        <v>2.0</v>
      </c>
      <c r="Q30" s="81">
        <f t="shared" si="7"/>
        <v>10</v>
      </c>
      <c r="R30" s="90">
        <v>2.0</v>
      </c>
      <c r="S30" s="81">
        <f t="shared" si="8"/>
        <v>0</v>
      </c>
      <c r="T30" s="112">
        <v>2.0</v>
      </c>
      <c r="U30" s="113">
        <f t="shared" si="9"/>
        <v>60</v>
      </c>
      <c r="V30" s="114">
        <v>2.0</v>
      </c>
      <c r="W30" s="97">
        <f>V30*$W$5</f>
        <v>70</v>
      </c>
      <c r="X30" s="14"/>
      <c r="Y30" s="14"/>
      <c r="Z30" s="14"/>
      <c r="AA30" s="14"/>
      <c r="AB30" s="14"/>
      <c r="AC30" s="1"/>
      <c r="AD30" s="1"/>
      <c r="AE30" s="1"/>
      <c r="AF30" s="1"/>
      <c r="AG30" s="1"/>
      <c r="AH30" s="1"/>
      <c r="AI30" s="1"/>
    </row>
    <row r="31" ht="15.75" customHeight="1">
      <c r="A31" s="67" t="s">
        <v>66</v>
      </c>
      <c r="B31" s="99" t="str">
        <f t="shared" si="1"/>
        <v>Angel_76</v>
      </c>
      <c r="C31" s="100">
        <f t="shared" si="2"/>
        <v>50</v>
      </c>
      <c r="D31" s="102" t="s">
        <v>68</v>
      </c>
      <c r="E31" s="104"/>
      <c r="F31" s="105">
        <f t="shared" si="3"/>
        <v>82</v>
      </c>
      <c r="G31" s="105">
        <f t="shared" si="4"/>
        <v>32</v>
      </c>
      <c r="H31" s="106"/>
      <c r="I31" s="40" t="s">
        <v>58</v>
      </c>
      <c r="J31" s="77">
        <v>2.0</v>
      </c>
      <c r="K31" s="78">
        <v>1.0</v>
      </c>
      <c r="L31" s="107">
        <v>1.0</v>
      </c>
      <c r="M31" s="81">
        <f t="shared" si="5"/>
        <v>7</v>
      </c>
      <c r="N31" s="109" t="s">
        <v>71</v>
      </c>
      <c r="O31" s="85">
        <v>0.0</v>
      </c>
      <c r="P31" s="111">
        <v>2.0</v>
      </c>
      <c r="Q31" s="81">
        <f t="shared" si="7"/>
        <v>10</v>
      </c>
      <c r="R31" s="90">
        <v>2.0</v>
      </c>
      <c r="S31" s="81">
        <f t="shared" si="8"/>
        <v>0</v>
      </c>
      <c r="T31" s="112">
        <v>2.0</v>
      </c>
      <c r="U31" s="113">
        <v>30.0</v>
      </c>
      <c r="V31" s="114">
        <v>2.0</v>
      </c>
      <c r="W31" s="97">
        <v>35.0</v>
      </c>
      <c r="X31" s="14"/>
      <c r="Y31" s="14"/>
      <c r="Z31" s="14"/>
      <c r="AA31" s="14"/>
      <c r="AB31" s="14"/>
      <c r="AC31" s="1"/>
      <c r="AD31" s="1"/>
      <c r="AE31" s="1"/>
      <c r="AF31" s="1"/>
      <c r="AG31" s="1"/>
      <c r="AH31" s="1"/>
      <c r="AI31" s="1"/>
    </row>
    <row r="32" ht="15.75" customHeight="1">
      <c r="A32" s="67" t="s">
        <v>66</v>
      </c>
      <c r="B32" s="99" t="str">
        <f t="shared" si="1"/>
        <v>ZenBasit</v>
      </c>
      <c r="C32" s="100">
        <f t="shared" si="2"/>
        <v>185</v>
      </c>
      <c r="D32" s="102" t="s">
        <v>68</v>
      </c>
      <c r="E32" s="104"/>
      <c r="F32" s="105">
        <f t="shared" si="3"/>
        <v>217</v>
      </c>
      <c r="G32" s="105">
        <f t="shared" si="4"/>
        <v>32</v>
      </c>
      <c r="H32" s="106"/>
      <c r="I32" s="40" t="s">
        <v>59</v>
      </c>
      <c r="J32" s="77">
        <v>2.0</v>
      </c>
      <c r="K32" s="78">
        <v>1.0</v>
      </c>
      <c r="L32" s="107">
        <v>1.0</v>
      </c>
      <c r="M32" s="81">
        <f t="shared" si="5"/>
        <v>7</v>
      </c>
      <c r="N32" s="109">
        <v>2.0</v>
      </c>
      <c r="O32" s="85">
        <f>N32*$O$5</f>
        <v>70</v>
      </c>
      <c r="P32" s="111">
        <v>2.0</v>
      </c>
      <c r="Q32" s="81">
        <f t="shared" si="7"/>
        <v>10</v>
      </c>
      <c r="R32" s="90">
        <v>2.0</v>
      </c>
      <c r="S32" s="81">
        <f t="shared" si="8"/>
        <v>0</v>
      </c>
      <c r="T32" s="112">
        <v>2.0</v>
      </c>
      <c r="U32" s="113">
        <f>T32*$U$5</f>
        <v>60</v>
      </c>
      <c r="V32" s="114">
        <v>2.0</v>
      </c>
      <c r="W32" s="97">
        <f>V32*$W$5</f>
        <v>70</v>
      </c>
      <c r="X32" s="14"/>
      <c r="Y32" s="14"/>
      <c r="Z32" s="14"/>
      <c r="AA32" s="14"/>
      <c r="AB32" s="14"/>
      <c r="AC32" s="1"/>
      <c r="AD32" s="1"/>
      <c r="AE32" s="1"/>
      <c r="AF32" s="1"/>
      <c r="AG32" s="1"/>
      <c r="AH32" s="1"/>
      <c r="AI32" s="1"/>
    </row>
    <row r="33" ht="15.75" customHeight="1">
      <c r="A33" s="132"/>
      <c r="B33" s="98" t="str">
        <f t="shared" si="1"/>
        <v/>
      </c>
      <c r="C33" s="133"/>
      <c r="D33" s="134"/>
      <c r="E33" s="135"/>
      <c r="F33" s="136"/>
      <c r="G33" s="136"/>
      <c r="H33" s="137"/>
      <c r="I33" s="40"/>
      <c r="J33" s="77"/>
      <c r="K33" s="78"/>
      <c r="L33" s="138"/>
      <c r="M33" s="110"/>
      <c r="N33" s="139"/>
      <c r="O33" s="140"/>
      <c r="P33" s="138"/>
      <c r="Q33" s="110"/>
      <c r="R33" s="101"/>
      <c r="S33" s="103"/>
      <c r="T33" s="141"/>
      <c r="U33" s="142"/>
      <c r="V33" s="114"/>
      <c r="W33" s="97"/>
      <c r="X33" s="14"/>
      <c r="Y33" s="14"/>
      <c r="Z33" s="14"/>
      <c r="AA33" s="14"/>
      <c r="AB33" s="14"/>
      <c r="AC33" s="1"/>
      <c r="AD33" s="1"/>
      <c r="AE33" s="1"/>
      <c r="AF33" s="1"/>
      <c r="AG33" s="1"/>
      <c r="AH33" s="1"/>
      <c r="AI33" s="1"/>
    </row>
    <row r="34" ht="15.75" customHeight="1">
      <c r="A34" s="143" t="s">
        <v>7</v>
      </c>
      <c r="B34" s="144"/>
      <c r="C34" s="145" t="s">
        <v>73</v>
      </c>
      <c r="D34" s="146"/>
      <c r="E34" s="147"/>
      <c r="F34" s="148" t="s">
        <v>74</v>
      </c>
      <c r="G34" s="149" t="s">
        <v>75</v>
      </c>
      <c r="H34" s="150"/>
      <c r="I34" s="151" t="s">
        <v>76</v>
      </c>
      <c r="J34" s="151" t="s">
        <v>36</v>
      </c>
      <c r="K34" s="152" t="s">
        <v>37</v>
      </c>
      <c r="L34" s="32" t="s">
        <v>39</v>
      </c>
      <c r="M34" s="33"/>
      <c r="N34" s="34" t="s">
        <v>42</v>
      </c>
      <c r="O34" s="33"/>
      <c r="P34" s="153" t="s">
        <v>77</v>
      </c>
      <c r="Q34" s="154"/>
      <c r="R34" s="32" t="s">
        <v>46</v>
      </c>
      <c r="S34" s="33"/>
      <c r="T34" s="38" t="s">
        <v>47</v>
      </c>
      <c r="U34" s="33"/>
      <c r="V34" s="32" t="s">
        <v>49</v>
      </c>
      <c r="W34" s="33"/>
      <c r="X34" s="14"/>
      <c r="Y34" s="14"/>
      <c r="Z34" s="14"/>
      <c r="AA34" s="14"/>
      <c r="AB34" s="14"/>
      <c r="AC34" s="1"/>
      <c r="AD34" s="1"/>
      <c r="AE34" s="1"/>
      <c r="AF34" s="1"/>
      <c r="AG34" s="1"/>
      <c r="AH34" s="1"/>
      <c r="AI34" s="1"/>
    </row>
    <row r="35" ht="15.75" customHeight="1">
      <c r="A35" s="155"/>
      <c r="B35" s="156"/>
      <c r="C35" s="157">
        <f>SUM(C6:C33)</f>
        <v>4285</v>
      </c>
      <c r="D35" s="158"/>
      <c r="E35" s="159"/>
      <c r="F35" s="160">
        <f t="shared" ref="F35:G35" si="16">SUM(F6:F33)</f>
        <v>5108</v>
      </c>
      <c r="G35" s="161">
        <f t="shared" si="16"/>
        <v>823</v>
      </c>
      <c r="H35" s="162"/>
      <c r="I35" s="163">
        <f>L35</f>
        <v>29</v>
      </c>
      <c r="J35" s="163">
        <f t="shared" ref="J35:W35" si="17">SUM(J6:J33)</f>
        <v>52</v>
      </c>
      <c r="K35" s="164">
        <f t="shared" si="17"/>
        <v>24</v>
      </c>
      <c r="L35" s="165">
        <f t="shared" si="17"/>
        <v>29</v>
      </c>
      <c r="M35" s="110">
        <f t="shared" si="17"/>
        <v>203</v>
      </c>
      <c r="N35" s="108">
        <f t="shared" si="17"/>
        <v>43</v>
      </c>
      <c r="O35" s="110">
        <f t="shared" si="17"/>
        <v>1505</v>
      </c>
      <c r="P35" s="166">
        <f t="shared" si="17"/>
        <v>52</v>
      </c>
      <c r="Q35" s="110">
        <f t="shared" si="17"/>
        <v>260</v>
      </c>
      <c r="R35" s="165">
        <f t="shared" si="17"/>
        <v>52</v>
      </c>
      <c r="S35" s="167">
        <f t="shared" si="17"/>
        <v>0</v>
      </c>
      <c r="T35" s="108">
        <f t="shared" si="17"/>
        <v>52</v>
      </c>
      <c r="U35" s="110">
        <f t="shared" si="17"/>
        <v>1530</v>
      </c>
      <c r="V35" s="108">
        <f t="shared" si="17"/>
        <v>47</v>
      </c>
      <c r="W35" s="110">
        <f t="shared" si="17"/>
        <v>1610</v>
      </c>
      <c r="X35" s="14"/>
      <c r="Y35" s="14"/>
      <c r="Z35" s="14"/>
      <c r="AA35" s="14"/>
      <c r="AB35" s="14"/>
      <c r="AC35" s="1"/>
      <c r="AD35" s="1"/>
      <c r="AE35" s="1"/>
      <c r="AF35" s="1"/>
      <c r="AG35" s="1"/>
      <c r="AH35" s="1"/>
      <c r="AI35" s="1"/>
    </row>
    <row r="36" ht="15.75" customHeight="1">
      <c r="A36" s="168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43"/>
      <c r="M36" s="143"/>
      <c r="N36" s="143"/>
      <c r="O36" s="168"/>
      <c r="P36" s="169"/>
      <c r="Q36" s="143"/>
      <c r="R36" s="169"/>
      <c r="S36" s="169"/>
      <c r="T36" s="169" t="s">
        <v>67</v>
      </c>
      <c r="U36" s="169"/>
      <c r="V36" s="169" t="s">
        <v>69</v>
      </c>
      <c r="W36" s="169"/>
      <c r="X36" s="143"/>
      <c r="Y36" s="143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ht="15.75" customHeight="1">
      <c r="A37" s="170"/>
      <c r="B37" s="170"/>
      <c r="C37" s="170"/>
      <c r="D37" s="170"/>
      <c r="E37" s="170"/>
      <c r="F37" s="170"/>
      <c r="G37" s="170"/>
      <c r="H37" s="170"/>
      <c r="I37" s="170"/>
      <c r="J37" s="171"/>
      <c r="K37" s="171"/>
      <c r="L37" s="172"/>
      <c r="M37" s="172"/>
      <c r="N37" s="172"/>
      <c r="O37" s="171"/>
      <c r="P37" s="173"/>
      <c r="Q37" s="172"/>
      <c r="R37" s="173"/>
      <c r="S37" s="173"/>
      <c r="T37" s="174" t="s">
        <v>78</v>
      </c>
      <c r="U37" s="169"/>
      <c r="V37" s="174" t="s">
        <v>78</v>
      </c>
      <c r="W37" s="169"/>
      <c r="X37" s="169"/>
      <c r="Y37" s="169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ht="15.75" customHeight="1">
      <c r="A38" s="168"/>
      <c r="B38" s="175" t="s">
        <v>79</v>
      </c>
      <c r="C38" s="170"/>
      <c r="D38" s="170"/>
      <c r="E38" s="170"/>
      <c r="F38" s="170"/>
      <c r="G38" s="170"/>
      <c r="H38" s="170"/>
      <c r="I38" s="170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68"/>
      <c r="V38" s="171"/>
      <c r="W38" s="171"/>
      <c r="X38" s="169"/>
      <c r="Y38" s="169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ht="15.75" customHeight="1">
      <c r="A39" s="171"/>
      <c r="B39" s="176" t="s">
        <v>80</v>
      </c>
      <c r="C39" s="168"/>
      <c r="D39" s="168" t="s">
        <v>7</v>
      </c>
      <c r="E39" s="168"/>
      <c r="F39" s="168"/>
      <c r="G39" s="168"/>
      <c r="H39" s="168" t="s">
        <v>7</v>
      </c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68"/>
      <c r="V39" s="171"/>
      <c r="W39" s="171"/>
      <c r="X39" s="169"/>
      <c r="Y39" s="169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ht="15.75" customHeight="1">
      <c r="A40" s="171"/>
      <c r="B40" s="171"/>
      <c r="C40" s="171"/>
      <c r="D40" s="171"/>
      <c r="E40" s="171"/>
      <c r="F40" s="171"/>
      <c r="G40" s="171"/>
      <c r="H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68"/>
      <c r="V40" s="171"/>
      <c r="W40" s="171"/>
      <c r="X40" s="169"/>
      <c r="Y40" s="169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ht="15.75" customHeight="1">
      <c r="A41" s="171"/>
      <c r="B41" s="168" t="s">
        <v>81</v>
      </c>
      <c r="C41" s="171"/>
      <c r="D41" s="171"/>
      <c r="E41" s="171"/>
      <c r="F41" s="171"/>
      <c r="G41" s="171"/>
      <c r="H41" s="171"/>
      <c r="J41" s="171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43"/>
      <c r="Y41" s="143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ht="15.75" customHeight="1">
      <c r="A42" s="168"/>
      <c r="B42" s="168" t="s">
        <v>82</v>
      </c>
      <c r="C42" s="171"/>
      <c r="D42" s="171"/>
      <c r="E42" s="171"/>
      <c r="F42" s="171"/>
      <c r="G42" s="171"/>
      <c r="H42" s="171"/>
      <c r="J42" s="171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43"/>
      <c r="Y42" s="143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ht="15.75" customHeight="1">
      <c r="A43" s="168"/>
      <c r="B43" s="168" t="s">
        <v>83</v>
      </c>
      <c r="C43" s="171"/>
      <c r="D43" s="171"/>
      <c r="E43" s="171"/>
      <c r="F43" s="171"/>
      <c r="G43" s="171"/>
      <c r="H43" s="171"/>
      <c r="J43" s="171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"/>
      <c r="V43" s="168"/>
      <c r="W43" s="168"/>
      <c r="X43" s="143"/>
      <c r="Y43" s="143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ht="15.75" customHeight="1">
      <c r="A44" s="168"/>
      <c r="B44" s="7" t="s">
        <v>84</v>
      </c>
      <c r="C44" s="171"/>
      <c r="D44" s="171"/>
      <c r="E44" s="171"/>
      <c r="F44" s="171"/>
      <c r="G44" s="171"/>
      <c r="H44" s="171"/>
      <c r="J44" s="17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4"/>
      <c r="Y44" s="4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ht="15.75" customHeight="1">
      <c r="A45" s="168"/>
      <c r="C45" s="171"/>
      <c r="D45" s="171"/>
      <c r="E45" s="171"/>
      <c r="F45" s="171"/>
      <c r="G45" s="171"/>
      <c r="H45" s="171"/>
      <c r="J45" s="17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4"/>
      <c r="Y45" s="4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ht="15.75" customHeight="1">
      <c r="A46" s="168"/>
      <c r="B46" s="117" t="s">
        <v>85</v>
      </c>
      <c r="C46" s="171"/>
      <c r="D46" s="171"/>
      <c r="E46" s="171"/>
      <c r="F46" s="171"/>
      <c r="G46" s="171"/>
      <c r="H46" s="171"/>
      <c r="J46" s="17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4"/>
      <c r="Y46" s="4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ht="15.75" customHeight="1">
      <c r="A47" s="177"/>
      <c r="B47" s="16" t="s">
        <v>86</v>
      </c>
      <c r="C47" s="171"/>
      <c r="D47" s="171"/>
      <c r="E47" s="171"/>
      <c r="F47" s="171"/>
      <c r="G47" s="171"/>
      <c r="H47" s="171"/>
      <c r="J47" s="17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4"/>
      <c r="Y47" s="4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ht="15.75" customHeight="1">
      <c r="A48" s="117"/>
      <c r="B48" s="117"/>
      <c r="C48" s="178"/>
      <c r="D48" s="178"/>
      <c r="E48" s="178"/>
      <c r="F48" s="178"/>
      <c r="G48" s="178"/>
      <c r="H48" s="178"/>
      <c r="J48" s="17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4"/>
      <c r="Y48" s="4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ht="15.75" customHeight="1">
      <c r="A49" s="117"/>
      <c r="B49" s="7" t="s">
        <v>87</v>
      </c>
      <c r="C49" s="178"/>
      <c r="D49" s="178"/>
      <c r="E49" s="178"/>
      <c r="F49" s="178"/>
      <c r="G49" s="178"/>
      <c r="H49" s="178"/>
      <c r="J49" s="17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4"/>
      <c r="Y49" s="4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ht="15.75" customHeight="1">
      <c r="A50" s="1"/>
      <c r="C50" s="178"/>
      <c r="D50" s="178"/>
      <c r="E50" s="178"/>
      <c r="F50" s="178"/>
      <c r="G50" s="178"/>
      <c r="H50" s="178"/>
      <c r="J50" s="17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4"/>
      <c r="Y50" s="4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ht="15.75" customHeight="1">
      <c r="A51" s="1"/>
      <c r="B51" s="6" t="s">
        <v>88</v>
      </c>
      <c r="C51" s="1"/>
      <c r="D51" s="1"/>
      <c r="E51" s="1"/>
      <c r="F51" s="1"/>
      <c r="G51" s="1"/>
      <c r="H51" s="1"/>
      <c r="J51" s="17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4"/>
      <c r="Y51" s="4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ht="15.75" customHeight="1">
      <c r="A52" s="1"/>
      <c r="B52" s="179" t="s">
        <v>80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4"/>
      <c r="Y52" s="4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4"/>
      <c r="Y53" s="4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ht="15.75" customHeight="1">
      <c r="A54" s="1"/>
      <c r="B54" s="180" t="s">
        <v>89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4"/>
      <c r="Y54" s="4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ht="15.75" customHeight="1">
      <c r="A55" s="1"/>
      <c r="B55" s="180" t="s">
        <v>90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4"/>
      <c r="Y55" s="4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ht="15.75" customHeight="1">
      <c r="A56" s="1"/>
      <c r="B56" s="1" t="s">
        <v>91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4"/>
      <c r="Y56" s="4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ht="15.75" customHeight="1">
      <c r="A57" s="1"/>
      <c r="B57" s="1" t="s">
        <v>92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4"/>
      <c r="Y57" s="4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4"/>
      <c r="Y58" s="4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ht="15.75" customHeight="1">
      <c r="A59" s="1"/>
      <c r="B59" s="1" t="s">
        <v>93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4"/>
      <c r="Y59" s="4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ht="15.75" customHeight="1">
      <c r="A60" s="1"/>
      <c r="B60" s="1" t="s">
        <v>94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4"/>
      <c r="Y60" s="4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4"/>
      <c r="Y61" s="4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4"/>
      <c r="Y62" s="4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4"/>
      <c r="Y63" s="4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4"/>
      <c r="Y64" s="4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4"/>
      <c r="Y65" s="4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4"/>
      <c r="Y66" s="4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4"/>
      <c r="Y67" s="4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4"/>
      <c r="Y68" s="4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4"/>
      <c r="Y69" s="4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4"/>
      <c r="Y70" s="4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4"/>
      <c r="Y71" s="4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4"/>
      <c r="Y72" s="4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4"/>
      <c r="Y73" s="4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4"/>
      <c r="Y74" s="4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4"/>
      <c r="Y75" s="4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4"/>
      <c r="Y76" s="4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4"/>
      <c r="Y77" s="4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4"/>
      <c r="Y78" s="4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4"/>
      <c r="Y79" s="4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4"/>
      <c r="Y80" s="4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4"/>
      <c r="Y81" s="4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4"/>
      <c r="Y82" s="4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4"/>
      <c r="Y83" s="4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4"/>
      <c r="Y84" s="4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4"/>
      <c r="Y85" s="4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4"/>
      <c r="Y86" s="4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4"/>
      <c r="Y87" s="4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4"/>
      <c r="Y88" s="4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4"/>
      <c r="Y89" s="4"/>
      <c r="Z89" s="1"/>
      <c r="AA89" s="1"/>
      <c r="AB89" s="1"/>
      <c r="AC89" s="1"/>
      <c r="AD89" s="1"/>
      <c r="AE89" s="1"/>
      <c r="AF89" s="1"/>
      <c r="AG89" s="1"/>
      <c r="AH89" s="1"/>
      <c r="AI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4"/>
      <c r="Y90" s="4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4"/>
      <c r="Y91" s="4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4"/>
      <c r="Y92" s="4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4"/>
      <c r="Y93" s="4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4"/>
      <c r="Y94" s="4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4"/>
      <c r="Y95" s="4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4"/>
      <c r="Y96" s="4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4"/>
      <c r="Y97" s="4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4"/>
      <c r="Y98" s="4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4"/>
      <c r="Y99" s="4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4"/>
      <c r="Y100" s="4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4"/>
      <c r="Y101" s="4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4"/>
      <c r="Y102" s="4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4"/>
      <c r="Y103" s="4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4"/>
      <c r="Y104" s="4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4"/>
      <c r="Y105" s="4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4"/>
      <c r="Y106" s="4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4"/>
      <c r="Y107" s="4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4"/>
      <c r="Y108" s="4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4"/>
      <c r="Y109" s="4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4"/>
      <c r="Y110" s="4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4"/>
      <c r="Y111" s="4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4"/>
      <c r="Y112" s="4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4"/>
      <c r="Y113" s="4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4"/>
      <c r="Y114" s="4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4"/>
      <c r="Y115" s="4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4"/>
      <c r="Y116" s="4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4"/>
      <c r="Y117" s="4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4"/>
      <c r="Y118" s="4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4"/>
      <c r="Y119" s="4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4"/>
      <c r="Y120" s="4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4"/>
      <c r="Y121" s="4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4"/>
      <c r="Y122" s="4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4"/>
      <c r="Y123" s="4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4"/>
      <c r="Y124" s="4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4"/>
      <c r="Y125" s="4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4"/>
      <c r="Y126" s="4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4"/>
      <c r="Y127" s="4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4"/>
      <c r="Y128" s="4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4"/>
      <c r="Y129" s="4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4"/>
      <c r="Y130" s="4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4"/>
      <c r="Y131" s="4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4"/>
      <c r="Y132" s="4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4"/>
      <c r="Y133" s="4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4"/>
      <c r="Y134" s="4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4"/>
      <c r="Y135" s="4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4"/>
      <c r="Y136" s="4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4"/>
      <c r="Y137" s="4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4"/>
      <c r="Y138" s="4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4"/>
      <c r="Y139" s="4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4"/>
      <c r="Y140" s="4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4"/>
      <c r="Y141" s="4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4"/>
      <c r="Y142" s="4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4"/>
      <c r="Y143" s="4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4"/>
      <c r="Y144" s="4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4"/>
      <c r="Y145" s="4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4"/>
      <c r="Y146" s="4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4"/>
      <c r="Y147" s="4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4"/>
      <c r="Y148" s="4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4"/>
      <c r="Y149" s="4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4"/>
      <c r="Y150" s="4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4"/>
      <c r="Y151" s="4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4"/>
      <c r="Y152" s="4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4"/>
      <c r="Y153" s="4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4"/>
      <c r="Y154" s="4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4"/>
      <c r="Y155" s="4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4"/>
      <c r="Y156" s="4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4"/>
      <c r="Y157" s="4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4"/>
      <c r="Y158" s="4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4"/>
      <c r="Y159" s="4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4"/>
      <c r="Y160" s="4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4"/>
      <c r="Y161" s="4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4"/>
      <c r="Y162" s="4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4"/>
      <c r="Y163" s="4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4"/>
      <c r="Y164" s="4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4"/>
      <c r="Y165" s="4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4"/>
      <c r="Y166" s="4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4"/>
      <c r="Y167" s="4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4"/>
      <c r="Y168" s="4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4"/>
      <c r="Y169" s="4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4"/>
      <c r="Y170" s="4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4"/>
      <c r="Y171" s="4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4"/>
      <c r="Y172" s="4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4"/>
      <c r="Y173" s="4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4"/>
      <c r="Y174" s="4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4"/>
      <c r="Y175" s="4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4"/>
      <c r="Y176" s="4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4"/>
      <c r="Y177" s="4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4"/>
      <c r="Y178" s="4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4"/>
      <c r="Y179" s="4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4"/>
      <c r="Y180" s="4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4"/>
      <c r="Y181" s="4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4"/>
      <c r="Y182" s="4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4"/>
      <c r="Y183" s="4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4"/>
      <c r="Y184" s="4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4"/>
      <c r="Y185" s="4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4"/>
      <c r="Y186" s="4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4"/>
      <c r="Y187" s="4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4"/>
      <c r="Y188" s="4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4"/>
      <c r="Y189" s="4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4"/>
      <c r="Y190" s="4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4"/>
      <c r="Y191" s="4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4"/>
      <c r="Y192" s="4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4"/>
      <c r="Y193" s="4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4"/>
      <c r="Y194" s="4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4"/>
      <c r="Y195" s="4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4"/>
      <c r="Y196" s="4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4"/>
      <c r="Y197" s="4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4"/>
      <c r="Y198" s="4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4"/>
      <c r="Y199" s="4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4"/>
      <c r="Y200" s="4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4"/>
      <c r="Y201" s="4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4"/>
      <c r="Y202" s="4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4"/>
      <c r="Y203" s="4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4"/>
      <c r="Y204" s="4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4"/>
      <c r="Y205" s="4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4"/>
      <c r="Y206" s="4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4"/>
      <c r="Y207" s="4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4"/>
      <c r="Y208" s="4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4"/>
      <c r="Y209" s="4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4"/>
      <c r="Y210" s="4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4"/>
      <c r="Y211" s="4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4"/>
      <c r="Y212" s="4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4"/>
      <c r="Y213" s="4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4"/>
      <c r="Y214" s="4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4"/>
      <c r="Y215" s="4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4"/>
      <c r="Y216" s="4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4"/>
      <c r="Y217" s="4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4"/>
      <c r="Y218" s="4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4"/>
      <c r="Y219" s="4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4"/>
      <c r="Y220" s="4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4"/>
      <c r="Y221" s="4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4"/>
      <c r="Y222" s="4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4"/>
      <c r="Y223" s="4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4"/>
      <c r="Y224" s="4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4"/>
      <c r="Y225" s="4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4"/>
      <c r="Y226" s="4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4"/>
      <c r="Y227" s="4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4"/>
      <c r="Y228" s="4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4"/>
      <c r="Y229" s="4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4"/>
      <c r="Y230" s="4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4"/>
      <c r="Y231" s="4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4"/>
      <c r="Y232" s="4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4"/>
      <c r="Y233" s="4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4"/>
      <c r="Y234" s="4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4"/>
      <c r="Y235" s="4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4"/>
      <c r="Y236" s="4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4"/>
      <c r="Y237" s="4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4"/>
      <c r="Y238" s="4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4"/>
      <c r="Y239" s="4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4"/>
      <c r="Y240" s="4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4"/>
      <c r="Y241" s="4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4"/>
      <c r="Y242" s="4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4"/>
      <c r="Y243" s="4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4"/>
      <c r="Y244" s="4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4"/>
      <c r="Y245" s="4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4"/>
      <c r="Y246" s="4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4"/>
      <c r="Y247" s="4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4"/>
      <c r="Y248" s="4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4"/>
      <c r="Y249" s="4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4"/>
      <c r="Y250" s="4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4"/>
      <c r="Y251" s="4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4"/>
      <c r="Y252" s="4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4"/>
      <c r="Y253" s="4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4"/>
      <c r="Y254" s="4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4"/>
      <c r="Y255" s="4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4"/>
      <c r="Y256" s="4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4"/>
      <c r="Y257" s="4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4"/>
      <c r="Y258" s="4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4"/>
      <c r="Y259" s="4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4"/>
      <c r="Y260" s="4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4"/>
      <c r="Y261" s="4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4"/>
      <c r="Y262" s="4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4"/>
      <c r="Y263" s="4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4"/>
      <c r="Y264" s="4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4"/>
      <c r="Y265" s="4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4"/>
      <c r="Y266" s="4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4"/>
      <c r="Y267" s="4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4"/>
      <c r="Y268" s="4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4"/>
      <c r="Y269" s="4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4"/>
      <c r="Y270" s="4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4"/>
      <c r="Y271" s="4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4"/>
      <c r="Y272" s="4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4"/>
      <c r="Y273" s="4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4"/>
      <c r="Y274" s="4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4"/>
      <c r="Y275" s="4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4"/>
      <c r="Y276" s="4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4"/>
      <c r="Y277" s="4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4"/>
      <c r="Y278" s="4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4"/>
      <c r="Y279" s="4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4"/>
      <c r="Y280" s="4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4"/>
      <c r="Y281" s="4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4"/>
      <c r="Y282" s="4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4"/>
      <c r="Y283" s="4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4"/>
      <c r="Y284" s="4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4"/>
      <c r="Y285" s="4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4"/>
      <c r="Y286" s="4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4"/>
      <c r="Y287" s="4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4"/>
      <c r="Y288" s="4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4"/>
      <c r="Y289" s="4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4"/>
      <c r="Y290" s="4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4"/>
      <c r="Y291" s="4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4"/>
      <c r="Y292" s="4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4"/>
      <c r="Y293" s="4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4"/>
      <c r="Y294" s="4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4"/>
      <c r="Y295" s="4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4"/>
      <c r="Y296" s="4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4"/>
      <c r="Y297" s="4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4"/>
      <c r="Y298" s="4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4"/>
      <c r="Y299" s="4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4"/>
      <c r="Y300" s="4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4"/>
      <c r="Y301" s="4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4"/>
      <c r="Y302" s="4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4"/>
      <c r="Y303" s="4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4"/>
      <c r="Y304" s="4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4"/>
      <c r="Y305" s="4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4"/>
      <c r="Y306" s="4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4"/>
      <c r="Y307" s="4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4"/>
      <c r="Y308" s="4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4"/>
      <c r="Y309" s="4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4"/>
      <c r="Y310" s="4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4"/>
      <c r="Y311" s="4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4"/>
      <c r="Y312" s="4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4"/>
      <c r="Y313" s="4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4"/>
      <c r="Y314" s="4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4"/>
      <c r="Y315" s="4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4"/>
      <c r="Y316" s="4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4"/>
      <c r="Y317" s="4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4"/>
      <c r="Y318" s="4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4"/>
      <c r="Y319" s="4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4"/>
      <c r="Y320" s="4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4"/>
      <c r="Y321" s="4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4"/>
      <c r="Y322" s="4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4"/>
      <c r="Y323" s="4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4"/>
      <c r="Y324" s="4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4"/>
      <c r="Y325" s="4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4"/>
      <c r="Y326" s="4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4"/>
      <c r="Y327" s="4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4"/>
      <c r="Y328" s="4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4"/>
      <c r="Y329" s="4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4"/>
      <c r="Y330" s="4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4"/>
      <c r="Y331" s="4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4"/>
      <c r="Y332" s="4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4"/>
      <c r="Y333" s="4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4"/>
      <c r="Y334" s="4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4"/>
      <c r="Y335" s="4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4"/>
      <c r="Y336" s="4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4"/>
      <c r="Y337" s="4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4"/>
      <c r="Y338" s="4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4"/>
      <c r="Y339" s="4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4"/>
      <c r="Y340" s="4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4"/>
      <c r="Y341" s="4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4"/>
      <c r="Y342" s="4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4"/>
      <c r="Y343" s="4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4"/>
      <c r="Y344" s="4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4"/>
      <c r="Y345" s="4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4"/>
      <c r="Y346" s="4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4"/>
      <c r="Y347" s="4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4"/>
      <c r="Y348" s="4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4"/>
      <c r="Y349" s="4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4"/>
      <c r="Y350" s="4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4"/>
      <c r="Y351" s="4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4"/>
      <c r="Y352" s="4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4"/>
      <c r="Y353" s="4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4"/>
      <c r="Y354" s="4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4"/>
      <c r="Y355" s="4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4"/>
      <c r="Y356" s="4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4"/>
      <c r="Y357" s="4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4"/>
      <c r="Y358" s="4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4"/>
      <c r="Y359" s="4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4"/>
      <c r="Y360" s="4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4"/>
      <c r="Y361" s="4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4"/>
      <c r="Y362" s="4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4"/>
      <c r="Y363" s="4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4"/>
      <c r="Y364" s="4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4"/>
      <c r="Y365" s="4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4"/>
      <c r="Y366" s="4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4"/>
      <c r="Y367" s="4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4"/>
      <c r="Y368" s="4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4"/>
      <c r="Y369" s="4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4"/>
      <c r="Y370" s="4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4"/>
      <c r="Y371" s="4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4"/>
      <c r="Y372" s="4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4"/>
      <c r="Y373" s="4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4"/>
      <c r="Y374" s="4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4"/>
      <c r="Y375" s="4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4"/>
      <c r="Y376" s="4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4"/>
      <c r="Y377" s="4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4"/>
      <c r="Y378" s="4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4"/>
      <c r="Y379" s="4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4"/>
      <c r="Y380" s="4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4"/>
      <c r="Y381" s="4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4"/>
      <c r="Y382" s="4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4"/>
      <c r="Y383" s="4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4"/>
      <c r="Y384" s="4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4"/>
      <c r="Y385" s="4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4"/>
      <c r="Y386" s="4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4"/>
      <c r="Y387" s="4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4"/>
      <c r="Y388" s="4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4"/>
      <c r="Y389" s="4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4"/>
      <c r="Y390" s="4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4"/>
      <c r="Y391" s="4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4"/>
      <c r="Y392" s="4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4"/>
      <c r="Y393" s="4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4"/>
      <c r="Y394" s="4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4"/>
      <c r="Y395" s="4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4"/>
      <c r="Y396" s="4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4"/>
      <c r="Y397" s="4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4"/>
      <c r="Y398" s="4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4"/>
      <c r="Y399" s="4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4"/>
      <c r="Y400" s="4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4"/>
      <c r="Y401" s="4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4"/>
      <c r="Y402" s="4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4"/>
      <c r="Y403" s="4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4"/>
      <c r="Y404" s="4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4"/>
      <c r="Y405" s="4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4"/>
      <c r="Y406" s="4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4"/>
      <c r="Y407" s="4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4"/>
      <c r="Y408" s="4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4"/>
      <c r="Y409" s="4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4"/>
      <c r="Y410" s="4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4"/>
      <c r="Y411" s="4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4"/>
      <c r="Y412" s="4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4"/>
      <c r="Y413" s="4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4"/>
      <c r="Y414" s="4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4"/>
      <c r="Y415" s="4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4"/>
      <c r="Y416" s="4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4"/>
      <c r="Y417" s="4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4"/>
      <c r="Y418" s="4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4"/>
      <c r="Y419" s="4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4"/>
      <c r="Y420" s="4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4"/>
      <c r="Y421" s="4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4"/>
      <c r="Y422" s="4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4"/>
      <c r="Y423" s="4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4"/>
      <c r="Y424" s="4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4"/>
      <c r="Y425" s="4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4"/>
      <c r="Y426" s="4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4"/>
      <c r="Y427" s="4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4"/>
      <c r="Y428" s="4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4"/>
      <c r="Y429" s="4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4"/>
      <c r="Y430" s="4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4"/>
      <c r="Y431" s="4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4"/>
      <c r="Y432" s="4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4"/>
      <c r="Y433" s="4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4"/>
      <c r="Y434" s="4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4"/>
      <c r="Y435" s="4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4"/>
      <c r="Y436" s="4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4"/>
      <c r="Y437" s="4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4"/>
      <c r="Y438" s="4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4"/>
      <c r="Y439" s="4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4"/>
      <c r="Y440" s="4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4"/>
      <c r="Y441" s="4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4"/>
      <c r="Y442" s="4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4"/>
      <c r="Y443" s="4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4"/>
      <c r="Y444" s="4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4"/>
      <c r="Y445" s="4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4"/>
      <c r="Y446" s="4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4"/>
      <c r="Y447" s="4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4"/>
      <c r="Y448" s="4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4"/>
      <c r="Y449" s="4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4"/>
      <c r="Y450" s="4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4"/>
      <c r="Y451" s="4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4"/>
      <c r="Y452" s="4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4"/>
      <c r="Y453" s="4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4"/>
      <c r="Y454" s="4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4"/>
      <c r="Y455" s="4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4"/>
      <c r="Y456" s="4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4"/>
      <c r="Y457" s="4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4"/>
      <c r="Y458" s="4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4"/>
      <c r="Y459" s="4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4"/>
      <c r="Y460" s="4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4"/>
      <c r="Y461" s="4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4"/>
      <c r="Y462" s="4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4"/>
      <c r="Y463" s="4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4"/>
      <c r="Y464" s="4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4"/>
      <c r="Y465" s="4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4"/>
      <c r="Y466" s="4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4"/>
      <c r="Y467" s="4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4"/>
      <c r="Y468" s="4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4"/>
      <c r="Y469" s="4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4"/>
      <c r="Y470" s="4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4"/>
      <c r="Y471" s="4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4"/>
      <c r="Y472" s="4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4"/>
      <c r="Y473" s="4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4"/>
      <c r="Y474" s="4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4"/>
      <c r="Y475" s="4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4"/>
      <c r="Y476" s="4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4"/>
      <c r="Y477" s="4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4"/>
      <c r="Y478" s="4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4"/>
      <c r="Y479" s="4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4"/>
      <c r="Y480" s="4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4"/>
      <c r="Y481" s="4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4"/>
      <c r="Y482" s="4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4"/>
      <c r="Y483" s="4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4"/>
      <c r="Y484" s="4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4"/>
      <c r="Y485" s="4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4"/>
      <c r="Y486" s="4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4"/>
      <c r="Y487" s="4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4"/>
      <c r="Y488" s="4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4"/>
      <c r="Y489" s="4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4"/>
      <c r="Y490" s="4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4"/>
      <c r="Y491" s="4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4"/>
      <c r="Y492" s="4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4"/>
      <c r="Y493" s="4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4"/>
      <c r="Y494" s="4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4"/>
      <c r="Y495" s="4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4"/>
      <c r="Y496" s="4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4"/>
      <c r="Y497" s="4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4"/>
      <c r="Y498" s="4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4"/>
      <c r="Y499" s="4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4"/>
      <c r="Y500" s="4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4"/>
      <c r="Y501" s="4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4"/>
      <c r="Y502" s="4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4"/>
      <c r="Y503" s="4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4"/>
      <c r="Y504" s="4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4"/>
      <c r="Y505" s="4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4"/>
      <c r="Y506" s="4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4"/>
      <c r="Y507" s="4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4"/>
      <c r="Y508" s="4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4"/>
      <c r="Y509" s="4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4"/>
      <c r="Y510" s="4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4"/>
      <c r="Y511" s="4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4"/>
      <c r="Y512" s="4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4"/>
      <c r="Y513" s="4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4"/>
      <c r="Y514" s="4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4"/>
      <c r="Y515" s="4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4"/>
      <c r="Y516" s="4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4"/>
      <c r="Y517" s="4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4"/>
      <c r="Y518" s="4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4"/>
      <c r="Y519" s="4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4"/>
      <c r="Y520" s="4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4"/>
      <c r="Y521" s="4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4"/>
      <c r="Y522" s="4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4"/>
      <c r="Y523" s="4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4"/>
      <c r="Y524" s="4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4"/>
      <c r="Y525" s="4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4"/>
      <c r="Y526" s="4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4"/>
      <c r="Y527" s="4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4"/>
      <c r="Y528" s="4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4"/>
      <c r="Y529" s="4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4"/>
      <c r="Y530" s="4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4"/>
      <c r="Y531" s="4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4"/>
      <c r="Y532" s="4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4"/>
      <c r="Y533" s="4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4"/>
      <c r="Y534" s="4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4"/>
      <c r="Y535" s="4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4"/>
      <c r="Y536" s="4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4"/>
      <c r="Y537" s="4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4"/>
      <c r="Y538" s="4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4"/>
      <c r="Y539" s="4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4"/>
      <c r="Y540" s="4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4"/>
      <c r="Y541" s="4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4"/>
      <c r="Y542" s="4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4"/>
      <c r="Y543" s="4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4"/>
      <c r="Y544" s="4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4"/>
      <c r="Y545" s="4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4"/>
      <c r="Y546" s="4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4"/>
      <c r="Y547" s="4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4"/>
      <c r="Y548" s="4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4"/>
      <c r="Y549" s="4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4"/>
      <c r="Y550" s="4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4"/>
      <c r="Y551" s="4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4"/>
      <c r="Y552" s="4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4"/>
      <c r="Y553" s="4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4"/>
      <c r="Y554" s="4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4"/>
      <c r="Y555" s="4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4"/>
      <c r="Y556" s="4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4"/>
      <c r="Y557" s="4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4"/>
      <c r="Y558" s="4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4"/>
      <c r="Y559" s="4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4"/>
      <c r="Y560" s="4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4"/>
      <c r="Y561" s="4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4"/>
      <c r="Y562" s="4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4"/>
      <c r="Y563" s="4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4"/>
      <c r="Y564" s="4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4"/>
      <c r="Y565" s="4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4"/>
      <c r="Y566" s="4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4"/>
      <c r="Y567" s="4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4"/>
      <c r="Y568" s="4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4"/>
      <c r="Y569" s="4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4"/>
      <c r="Y570" s="4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4"/>
      <c r="Y571" s="4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4"/>
      <c r="Y572" s="4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4"/>
      <c r="Y573" s="4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4"/>
      <c r="Y574" s="4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4"/>
      <c r="Y575" s="4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4"/>
      <c r="Y576" s="4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4"/>
      <c r="Y577" s="4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4"/>
      <c r="Y578" s="4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4"/>
      <c r="Y579" s="4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4"/>
      <c r="Y580" s="4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4"/>
      <c r="Y581" s="4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4"/>
      <c r="Y582" s="4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4"/>
      <c r="Y583" s="4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4"/>
      <c r="Y584" s="4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4"/>
      <c r="Y585" s="4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4"/>
      <c r="Y586" s="4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4"/>
      <c r="Y587" s="4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4"/>
      <c r="Y588" s="4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4"/>
      <c r="Y589" s="4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4"/>
      <c r="Y590" s="4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4"/>
      <c r="Y591" s="4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4"/>
      <c r="Y592" s="4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4"/>
      <c r="Y593" s="4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4"/>
      <c r="Y594" s="4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4"/>
      <c r="Y595" s="4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4"/>
      <c r="Y596" s="4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4"/>
      <c r="Y597" s="4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4"/>
      <c r="Y598" s="4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4"/>
      <c r="Y599" s="4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4"/>
      <c r="Y600" s="4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4"/>
      <c r="Y601" s="4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4"/>
      <c r="Y602" s="4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4"/>
      <c r="Y603" s="4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4"/>
      <c r="Y604" s="4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4"/>
      <c r="Y605" s="4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4"/>
      <c r="Y606" s="4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4"/>
      <c r="Y607" s="4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4"/>
      <c r="Y608" s="4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4"/>
      <c r="Y609" s="4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4"/>
      <c r="Y610" s="4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4"/>
      <c r="Y611" s="4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4"/>
      <c r="Y612" s="4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4"/>
      <c r="Y613" s="4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4"/>
      <c r="Y614" s="4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4"/>
      <c r="Y615" s="4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4"/>
      <c r="Y616" s="4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4"/>
      <c r="Y617" s="4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4"/>
      <c r="Y618" s="4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4"/>
      <c r="Y619" s="4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4"/>
      <c r="Y620" s="4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4"/>
      <c r="Y621" s="4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4"/>
      <c r="Y622" s="4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4"/>
      <c r="Y623" s="4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4"/>
      <c r="Y624" s="4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4"/>
      <c r="Y625" s="4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4"/>
      <c r="Y626" s="4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4"/>
      <c r="Y627" s="4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4"/>
      <c r="Y628" s="4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4"/>
      <c r="Y629" s="4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4"/>
      <c r="Y630" s="4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4"/>
      <c r="Y631" s="4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4"/>
      <c r="Y632" s="4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4"/>
      <c r="Y633" s="4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4"/>
      <c r="Y634" s="4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4"/>
      <c r="Y635" s="4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4"/>
      <c r="Y636" s="4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4"/>
      <c r="Y637" s="4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4"/>
      <c r="Y638" s="4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4"/>
      <c r="Y639" s="4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4"/>
      <c r="Y640" s="4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4"/>
      <c r="Y641" s="4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4"/>
      <c r="Y642" s="4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4"/>
      <c r="Y643" s="4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4"/>
      <c r="Y644" s="4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4"/>
      <c r="Y645" s="4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4"/>
      <c r="Y646" s="4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4"/>
      <c r="Y647" s="4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4"/>
      <c r="Y648" s="4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4"/>
      <c r="Y649" s="4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4"/>
      <c r="Y650" s="4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4"/>
      <c r="Y651" s="4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4"/>
      <c r="Y652" s="4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4"/>
      <c r="Y653" s="4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4"/>
      <c r="Y654" s="4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4"/>
      <c r="Y655" s="4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4"/>
      <c r="Y656" s="4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4"/>
      <c r="Y657" s="4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4"/>
      <c r="Y658" s="4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4"/>
      <c r="Y659" s="4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4"/>
      <c r="Y660" s="4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4"/>
      <c r="Y661" s="4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4"/>
      <c r="Y662" s="4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4"/>
      <c r="Y663" s="4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4"/>
      <c r="Y664" s="4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4"/>
      <c r="Y665" s="4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4"/>
      <c r="Y666" s="4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4"/>
      <c r="Y667" s="4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4"/>
      <c r="Y668" s="4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4"/>
      <c r="Y669" s="4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4"/>
      <c r="Y670" s="4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4"/>
      <c r="Y671" s="4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4"/>
      <c r="Y672" s="4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4"/>
      <c r="Y673" s="4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4"/>
      <c r="Y674" s="4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4"/>
      <c r="Y675" s="4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4"/>
      <c r="Y676" s="4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4"/>
      <c r="Y677" s="4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4"/>
      <c r="Y678" s="4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4"/>
      <c r="Y679" s="4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4"/>
      <c r="Y680" s="4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4"/>
      <c r="Y681" s="4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4"/>
      <c r="Y682" s="4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4"/>
      <c r="Y683" s="4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4"/>
      <c r="Y684" s="4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4"/>
      <c r="Y685" s="4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4"/>
      <c r="Y686" s="4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4"/>
      <c r="Y687" s="4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4"/>
      <c r="Y688" s="4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4"/>
      <c r="Y689" s="4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4"/>
      <c r="Y690" s="4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4"/>
      <c r="Y691" s="4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4"/>
      <c r="Y692" s="4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4"/>
      <c r="Y693" s="4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4"/>
      <c r="Y694" s="4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4"/>
      <c r="Y695" s="4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4"/>
      <c r="Y696" s="4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4"/>
      <c r="Y697" s="4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4"/>
      <c r="Y698" s="4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4"/>
      <c r="Y699" s="4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4"/>
      <c r="Y700" s="4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4"/>
      <c r="Y701" s="4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4"/>
      <c r="Y702" s="4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4"/>
      <c r="Y703" s="4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4"/>
      <c r="Y704" s="4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4"/>
      <c r="Y705" s="4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4"/>
      <c r="Y706" s="4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4"/>
      <c r="Y707" s="4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4"/>
      <c r="Y708" s="4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4"/>
      <c r="Y709" s="4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4"/>
      <c r="Y710" s="4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4"/>
      <c r="Y711" s="4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4"/>
      <c r="Y712" s="4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4"/>
      <c r="Y713" s="4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4"/>
      <c r="Y714" s="4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4"/>
      <c r="Y715" s="4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4"/>
      <c r="Y716" s="4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4"/>
      <c r="Y717" s="4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4"/>
      <c r="Y718" s="4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4"/>
      <c r="Y719" s="4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4"/>
      <c r="Y720" s="4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4"/>
      <c r="Y721" s="4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4"/>
      <c r="Y722" s="4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4"/>
      <c r="Y723" s="4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4"/>
      <c r="Y724" s="4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4"/>
      <c r="Y725" s="4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4"/>
      <c r="Y726" s="4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4"/>
      <c r="Y727" s="4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4"/>
      <c r="Y728" s="4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4"/>
      <c r="Y729" s="4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4"/>
      <c r="Y730" s="4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4"/>
      <c r="Y731" s="4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4"/>
      <c r="Y732" s="4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4"/>
      <c r="Y733" s="4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4"/>
      <c r="Y734" s="4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4"/>
      <c r="Y735" s="4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4"/>
      <c r="Y736" s="4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4"/>
      <c r="Y737" s="4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4"/>
      <c r="Y738" s="4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4"/>
      <c r="Y739" s="4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4"/>
      <c r="Y740" s="4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4"/>
      <c r="Y741" s="4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4"/>
      <c r="Y742" s="4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4"/>
      <c r="Y743" s="4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4"/>
      <c r="Y744" s="4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4"/>
      <c r="Y745" s="4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4"/>
      <c r="Y746" s="4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4"/>
      <c r="Y747" s="4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4"/>
      <c r="Y748" s="4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4"/>
      <c r="Y749" s="4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4"/>
      <c r="Y750" s="4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4"/>
      <c r="Y751" s="4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4"/>
      <c r="Y752" s="4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4"/>
      <c r="Y753" s="4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4"/>
      <c r="Y754" s="4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4"/>
      <c r="Y755" s="4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4"/>
      <c r="Y756" s="4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4"/>
      <c r="Y757" s="4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4"/>
      <c r="Y758" s="4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4"/>
      <c r="Y759" s="4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4"/>
      <c r="Y760" s="4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4"/>
      <c r="Y761" s="4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4"/>
      <c r="Y762" s="4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4"/>
      <c r="Y763" s="4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4"/>
      <c r="Y764" s="4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4"/>
      <c r="Y765" s="4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4"/>
      <c r="Y766" s="4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4"/>
      <c r="Y767" s="4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4"/>
      <c r="Y768" s="4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4"/>
      <c r="Y769" s="4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4"/>
      <c r="Y770" s="4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4"/>
      <c r="Y771" s="4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4"/>
      <c r="Y772" s="4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4"/>
      <c r="Y773" s="4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4"/>
      <c r="Y774" s="4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4"/>
      <c r="Y775" s="4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4"/>
      <c r="Y776" s="4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4"/>
      <c r="Y777" s="4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4"/>
      <c r="Y778" s="4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4"/>
      <c r="Y779" s="4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4"/>
      <c r="Y780" s="4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4"/>
      <c r="Y781" s="4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4"/>
      <c r="Y782" s="4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4"/>
      <c r="Y783" s="4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4"/>
      <c r="Y784" s="4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4"/>
      <c r="Y785" s="4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4"/>
      <c r="Y786" s="4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4"/>
      <c r="Y787" s="4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4"/>
      <c r="Y788" s="4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4"/>
      <c r="Y789" s="4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4"/>
      <c r="Y790" s="4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4"/>
      <c r="Y791" s="4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4"/>
      <c r="Y792" s="4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4"/>
      <c r="Y793" s="4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4"/>
      <c r="Y794" s="4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4"/>
      <c r="Y795" s="4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4"/>
      <c r="Y796" s="4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4"/>
      <c r="Y797" s="4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4"/>
      <c r="Y798" s="4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4"/>
      <c r="Y799" s="4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4"/>
      <c r="Y800" s="4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4"/>
      <c r="Y801" s="4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4"/>
      <c r="Y802" s="4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4"/>
      <c r="Y803" s="4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4"/>
      <c r="Y804" s="4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4"/>
      <c r="Y805" s="4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4"/>
      <c r="Y806" s="4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4"/>
      <c r="Y807" s="4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4"/>
      <c r="Y808" s="4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4"/>
      <c r="Y809" s="4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4"/>
      <c r="Y810" s="4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4"/>
      <c r="Y811" s="4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4"/>
      <c r="Y812" s="4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4"/>
      <c r="Y813" s="4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4"/>
      <c r="Y814" s="4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4"/>
      <c r="Y815" s="4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4"/>
      <c r="Y816" s="4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4"/>
      <c r="Y817" s="4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4"/>
      <c r="Y818" s="4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4"/>
      <c r="Y819" s="4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4"/>
      <c r="Y820" s="4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4"/>
      <c r="Y821" s="4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4"/>
      <c r="Y822" s="4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4"/>
      <c r="Y823" s="4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4"/>
      <c r="Y824" s="4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4"/>
      <c r="Y825" s="4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4"/>
      <c r="Y826" s="4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4"/>
      <c r="Y827" s="4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4"/>
      <c r="Y828" s="4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4"/>
      <c r="Y829" s="4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4"/>
      <c r="Y830" s="4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4"/>
      <c r="Y831" s="4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4"/>
      <c r="Y832" s="4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4"/>
      <c r="Y833" s="4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4"/>
      <c r="Y834" s="4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4"/>
      <c r="Y835" s="4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4"/>
      <c r="Y836" s="4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4"/>
      <c r="Y837" s="4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4"/>
      <c r="Y838" s="4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4"/>
      <c r="Y839" s="4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4"/>
      <c r="Y840" s="4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4"/>
      <c r="Y841" s="4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4"/>
      <c r="Y842" s="4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4"/>
      <c r="Y843" s="4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4"/>
      <c r="Y844" s="4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4"/>
      <c r="Y845" s="4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4"/>
      <c r="Y846" s="4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4"/>
      <c r="Y847" s="4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4"/>
      <c r="Y848" s="4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4"/>
      <c r="Y849" s="4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4"/>
      <c r="Y850" s="4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4"/>
      <c r="Y851" s="4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4"/>
      <c r="Y852" s="4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4"/>
      <c r="Y853" s="4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4"/>
      <c r="Y854" s="4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4"/>
      <c r="Y855" s="4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4"/>
      <c r="Y856" s="4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4"/>
      <c r="Y857" s="4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4"/>
      <c r="Y858" s="4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4"/>
      <c r="Y859" s="4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4"/>
      <c r="Y860" s="4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4"/>
      <c r="Y861" s="4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4"/>
      <c r="Y862" s="4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4"/>
      <c r="Y863" s="4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4"/>
      <c r="Y864" s="4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4"/>
      <c r="Y865" s="4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4"/>
      <c r="Y866" s="4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4"/>
      <c r="Y867" s="4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4"/>
      <c r="Y868" s="4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4"/>
      <c r="Y869" s="4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4"/>
      <c r="Y870" s="4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4"/>
      <c r="Y871" s="4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4"/>
      <c r="Y872" s="4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4"/>
      <c r="Y873" s="4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4"/>
      <c r="Y874" s="4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4"/>
      <c r="Y875" s="4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4"/>
      <c r="Y876" s="4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4"/>
      <c r="Y877" s="4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4"/>
      <c r="Y878" s="4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4"/>
      <c r="Y879" s="4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4"/>
      <c r="Y880" s="4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4"/>
      <c r="Y881" s="4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4"/>
      <c r="Y882" s="4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4"/>
      <c r="Y883" s="4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4"/>
      <c r="Y884" s="4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4"/>
      <c r="Y885" s="4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4"/>
      <c r="Y886" s="4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4"/>
      <c r="Y887" s="4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4"/>
      <c r="Y888" s="4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4"/>
      <c r="Y889" s="4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4"/>
      <c r="Y890" s="4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4"/>
      <c r="Y891" s="4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4"/>
      <c r="Y892" s="4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4"/>
      <c r="Y893" s="4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4"/>
      <c r="Y894" s="4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4"/>
      <c r="Y895" s="4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4"/>
      <c r="Y896" s="4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4"/>
      <c r="Y897" s="4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4"/>
      <c r="Y898" s="4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4"/>
      <c r="Y899" s="4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4"/>
      <c r="Y900" s="4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4"/>
      <c r="Y901" s="4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4"/>
      <c r="Y902" s="4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4"/>
      <c r="Y903" s="4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4"/>
      <c r="Y904" s="4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4"/>
      <c r="Y905" s="4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4"/>
      <c r="Y906" s="4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4"/>
      <c r="Y907" s="4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4"/>
      <c r="Y908" s="4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4"/>
      <c r="Y909" s="4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4"/>
      <c r="Y910" s="4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4"/>
      <c r="Y911" s="4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4"/>
      <c r="Y912" s="4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4"/>
      <c r="Y913" s="4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4"/>
      <c r="Y914" s="4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4"/>
      <c r="Y915" s="4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4"/>
      <c r="Y916" s="4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4"/>
      <c r="Y917" s="4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4"/>
      <c r="Y918" s="4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4"/>
      <c r="Y919" s="4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4"/>
      <c r="Y920" s="4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4"/>
      <c r="Y921" s="4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4"/>
      <c r="Y922" s="4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4"/>
      <c r="Y923" s="4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4"/>
      <c r="Y924" s="4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4"/>
      <c r="Y925" s="4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4"/>
      <c r="Y926" s="4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4"/>
      <c r="Y927" s="4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4"/>
      <c r="Y928" s="4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4"/>
      <c r="Y929" s="4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4"/>
      <c r="Y930" s="4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4"/>
      <c r="Y931" s="4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4"/>
      <c r="Y932" s="4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4"/>
      <c r="Y933" s="4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4"/>
      <c r="Y934" s="4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4"/>
      <c r="Y935" s="4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4"/>
      <c r="Y936" s="4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4"/>
      <c r="Y937" s="4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4"/>
      <c r="Y938" s="4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4"/>
      <c r="Y939" s="4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4"/>
      <c r="Y940" s="4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4"/>
      <c r="Y941" s="4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4"/>
      <c r="Y942" s="4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4"/>
      <c r="Y943" s="4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4"/>
      <c r="Y944" s="4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4"/>
      <c r="Y945" s="4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4"/>
      <c r="Y946" s="4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4"/>
      <c r="Y947" s="4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4"/>
      <c r="Y948" s="4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4"/>
      <c r="Y949" s="4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4"/>
      <c r="Y950" s="4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4"/>
      <c r="Y951" s="4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4"/>
      <c r="Y952" s="4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4"/>
      <c r="Y953" s="4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4"/>
      <c r="Y954" s="4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4"/>
      <c r="Y955" s="4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4"/>
      <c r="Y956" s="4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4"/>
      <c r="Y957" s="4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4"/>
      <c r="Y958" s="4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4"/>
      <c r="Y959" s="4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4"/>
      <c r="Y960" s="4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4"/>
      <c r="Y961" s="4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4"/>
      <c r="Y962" s="4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4"/>
      <c r="Y963" s="4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4"/>
      <c r="Y964" s="4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4"/>
      <c r="Y965" s="4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4"/>
      <c r="Y966" s="4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4"/>
      <c r="Y967" s="4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4"/>
      <c r="Y968" s="4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4"/>
      <c r="Y969" s="4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4"/>
      <c r="Y970" s="4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4"/>
      <c r="Y971" s="4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4"/>
      <c r="Y972" s="4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4"/>
      <c r="Y973" s="4"/>
      <c r="Z973" s="1"/>
      <c r="AA973" s="1"/>
      <c r="AB973" s="1"/>
      <c r="AC973" s="1"/>
      <c r="AD973" s="1"/>
      <c r="AE973" s="1"/>
      <c r="AF973" s="1"/>
      <c r="AG973" s="1"/>
      <c r="AH973" s="1"/>
      <c r="AI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4"/>
      <c r="Y974" s="4"/>
      <c r="Z974" s="1"/>
      <c r="AA974" s="1"/>
      <c r="AB974" s="1"/>
      <c r="AC974" s="1"/>
      <c r="AD974" s="1"/>
      <c r="AE974" s="1"/>
      <c r="AF974" s="1"/>
      <c r="AG974" s="1"/>
      <c r="AH974" s="1"/>
      <c r="AI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4"/>
      <c r="Y975" s="4"/>
      <c r="Z975" s="1"/>
      <c r="AA975" s="1"/>
      <c r="AB975" s="1"/>
      <c r="AC975" s="1"/>
      <c r="AD975" s="1"/>
      <c r="AE975" s="1"/>
      <c r="AF975" s="1"/>
      <c r="AG975" s="1"/>
      <c r="AH975" s="1"/>
      <c r="AI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4"/>
      <c r="Y976" s="4"/>
      <c r="Z976" s="1"/>
      <c r="AA976" s="1"/>
      <c r="AB976" s="1"/>
      <c r="AC976" s="1"/>
      <c r="AD976" s="1"/>
      <c r="AE976" s="1"/>
      <c r="AF976" s="1"/>
      <c r="AG976" s="1"/>
      <c r="AH976" s="1"/>
      <c r="AI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4"/>
      <c r="Y977" s="4"/>
      <c r="Z977" s="1"/>
      <c r="AA977" s="1"/>
      <c r="AB977" s="1"/>
      <c r="AC977" s="1"/>
      <c r="AD977" s="1"/>
      <c r="AE977" s="1"/>
      <c r="AF977" s="1"/>
      <c r="AG977" s="1"/>
      <c r="AH977" s="1"/>
      <c r="AI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4"/>
      <c r="Y978" s="4"/>
      <c r="Z978" s="1"/>
      <c r="AA978" s="1"/>
      <c r="AB978" s="1"/>
      <c r="AC978" s="1"/>
      <c r="AD978" s="1"/>
      <c r="AE978" s="1"/>
      <c r="AF978" s="1"/>
      <c r="AG978" s="1"/>
      <c r="AH978" s="1"/>
      <c r="AI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4"/>
      <c r="Y979" s="4"/>
      <c r="Z979" s="1"/>
      <c r="AA979" s="1"/>
      <c r="AB979" s="1"/>
      <c r="AC979" s="1"/>
      <c r="AD979" s="1"/>
      <c r="AE979" s="1"/>
      <c r="AF979" s="1"/>
      <c r="AG979" s="1"/>
      <c r="AH979" s="1"/>
      <c r="AI979" s="1"/>
    </row>
  </sheetData>
  <mergeCells count="12">
    <mergeCell ref="N34:O34"/>
    <mergeCell ref="P34:Q34"/>
    <mergeCell ref="R34:S34"/>
    <mergeCell ref="T34:U34"/>
    <mergeCell ref="L4:M4"/>
    <mergeCell ref="N4:O4"/>
    <mergeCell ref="P4:Q4"/>
    <mergeCell ref="R4:S4"/>
    <mergeCell ref="T4:U4"/>
    <mergeCell ref="V4:W4"/>
    <mergeCell ref="L34:M34"/>
    <mergeCell ref="V34:W34"/>
  </mergeCells>
  <printOptions/>
  <pageMargins bottom="0.75" footer="0.0" header="0.0" left="0.7" right="0.7" top="0.75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outlinePr summaryBelow="0" summaryRight="0"/>
  </sheetPr>
  <sheetViews>
    <sheetView workbookViewId="0"/>
  </sheetViews>
  <sheetFormatPr customHeight="1" defaultColWidth="12.63" defaultRowHeight="15.0"/>
  <cols>
    <col customWidth="1" min="1" max="1" width="25.75"/>
    <col customWidth="1" min="2" max="2" width="15.25"/>
    <col customWidth="1" min="3" max="3" width="16.88"/>
    <col customWidth="1" min="4" max="4" width="16.5"/>
    <col customWidth="1" min="6" max="6" width="25.75"/>
    <col customWidth="1" min="8" max="8" width="18.13"/>
    <col customWidth="1" min="9" max="9" width="14.63"/>
    <col customWidth="1" min="10" max="10" width="15.0"/>
  </cols>
  <sheetData>
    <row r="1">
      <c r="A1" s="2" t="s">
        <v>0</v>
      </c>
      <c r="B1" s="3">
        <v>46290.0</v>
      </c>
    </row>
    <row r="3">
      <c r="C3" s="5" t="s">
        <v>1</v>
      </c>
      <c r="H3" s="5" t="s">
        <v>2</v>
      </c>
    </row>
    <row r="4">
      <c r="C4" s="7" t="s">
        <v>3</v>
      </c>
      <c r="H4" s="7" t="s">
        <v>3</v>
      </c>
    </row>
    <row r="5">
      <c r="C5" s="8" t="s">
        <v>4</v>
      </c>
      <c r="D5" s="8" t="s">
        <v>5</v>
      </c>
      <c r="H5" s="10" t="s">
        <v>6</v>
      </c>
      <c r="I5" s="10" t="s">
        <v>8</v>
      </c>
      <c r="J5" s="10" t="s">
        <v>9</v>
      </c>
    </row>
    <row r="6">
      <c r="A6" s="12" t="s">
        <v>11</v>
      </c>
      <c r="B6" s="12">
        <v>2.0</v>
      </c>
      <c r="C6" s="15">
        <v>1.0</v>
      </c>
      <c r="D6" s="15">
        <v>1.0</v>
      </c>
      <c r="F6" s="12" t="s">
        <v>11</v>
      </c>
      <c r="G6" s="12">
        <v>2.0</v>
      </c>
      <c r="H6" s="15">
        <v>1.0</v>
      </c>
      <c r="I6" s="15">
        <v>1.0</v>
      </c>
      <c r="J6" s="17"/>
    </row>
    <row r="7">
      <c r="A7" s="12" t="s">
        <v>14</v>
      </c>
      <c r="B7" s="12">
        <v>1.0</v>
      </c>
      <c r="C7" s="15">
        <v>1.0</v>
      </c>
      <c r="D7" s="17"/>
      <c r="F7" s="12" t="s">
        <v>14</v>
      </c>
      <c r="G7" s="12">
        <v>1.0</v>
      </c>
      <c r="H7" s="17"/>
      <c r="I7" s="15">
        <v>1.0</v>
      </c>
      <c r="J7" s="17"/>
    </row>
    <row r="8">
      <c r="A8" s="12" t="s">
        <v>15</v>
      </c>
      <c r="B8" s="12">
        <v>1.0</v>
      </c>
      <c r="C8" s="17"/>
      <c r="D8" s="15">
        <v>1.0</v>
      </c>
      <c r="F8" s="12" t="s">
        <v>15</v>
      </c>
      <c r="G8" s="12">
        <v>1.0</v>
      </c>
      <c r="H8" s="15">
        <v>1.0</v>
      </c>
      <c r="I8" s="17"/>
      <c r="J8" s="17"/>
    </row>
    <row r="9">
      <c r="A9" s="12" t="s">
        <v>16</v>
      </c>
      <c r="B9" s="12">
        <v>1.0</v>
      </c>
      <c r="C9" s="15">
        <v>1.0</v>
      </c>
      <c r="D9" s="17"/>
      <c r="F9" s="12" t="s">
        <v>16</v>
      </c>
      <c r="G9" s="12">
        <v>1.0</v>
      </c>
      <c r="H9" s="15">
        <v>1.0</v>
      </c>
      <c r="I9" s="17"/>
      <c r="J9" s="17"/>
    </row>
    <row r="10">
      <c r="A10" s="12" t="s">
        <v>17</v>
      </c>
      <c r="B10" s="12">
        <v>2.0</v>
      </c>
      <c r="C10" s="17"/>
      <c r="D10" s="15">
        <v>2.0</v>
      </c>
      <c r="F10" s="12" t="s">
        <v>17</v>
      </c>
      <c r="G10" s="12">
        <v>2.0</v>
      </c>
      <c r="H10" s="15">
        <v>2.0</v>
      </c>
      <c r="I10" s="17"/>
      <c r="J10" s="17"/>
    </row>
    <row r="11">
      <c r="A11" s="12" t="s">
        <v>19</v>
      </c>
      <c r="B11" s="12">
        <v>6.0</v>
      </c>
      <c r="C11" s="15">
        <v>1.0</v>
      </c>
      <c r="D11" s="15">
        <v>5.0</v>
      </c>
      <c r="F11" s="12" t="s">
        <v>19</v>
      </c>
      <c r="G11" s="12">
        <v>6.0</v>
      </c>
      <c r="H11" s="15">
        <v>1.0</v>
      </c>
      <c r="I11" s="15">
        <v>1.0</v>
      </c>
      <c r="J11" s="15">
        <v>4.0</v>
      </c>
    </row>
    <row r="12">
      <c r="A12" s="12" t="s">
        <v>20</v>
      </c>
      <c r="B12" s="12">
        <v>1.0</v>
      </c>
      <c r="C12" s="17"/>
      <c r="D12" s="15">
        <v>1.0</v>
      </c>
      <c r="F12" s="12" t="s">
        <v>20</v>
      </c>
      <c r="G12" s="12">
        <v>1.0</v>
      </c>
      <c r="H12" s="17"/>
      <c r="I12" s="15">
        <v>1.0</v>
      </c>
      <c r="J12" s="17"/>
    </row>
    <row r="13">
      <c r="A13" s="12" t="s">
        <v>21</v>
      </c>
      <c r="B13" s="12">
        <v>2.0</v>
      </c>
      <c r="C13" s="15">
        <v>1.0</v>
      </c>
      <c r="D13" s="15">
        <v>1.0</v>
      </c>
      <c r="F13" s="12" t="s">
        <v>21</v>
      </c>
      <c r="G13" s="12">
        <v>2.0</v>
      </c>
      <c r="H13" s="15">
        <v>1.0</v>
      </c>
      <c r="I13" s="17"/>
      <c r="J13" s="15">
        <v>1.0</v>
      </c>
    </row>
    <row r="14">
      <c r="A14" s="12" t="s">
        <v>22</v>
      </c>
      <c r="B14" s="12">
        <v>3.0</v>
      </c>
      <c r="C14" s="17"/>
      <c r="D14" s="15">
        <v>3.0</v>
      </c>
      <c r="F14" s="12" t="s">
        <v>22</v>
      </c>
      <c r="G14" s="12">
        <v>3.0</v>
      </c>
      <c r="H14" s="15">
        <v>2.0</v>
      </c>
      <c r="I14" s="17"/>
      <c r="J14" s="15">
        <v>1.0</v>
      </c>
    </row>
    <row r="15">
      <c r="A15" s="12" t="s">
        <v>23</v>
      </c>
      <c r="B15" s="12">
        <v>1.0</v>
      </c>
      <c r="C15" s="17"/>
      <c r="D15" s="15">
        <v>1.0</v>
      </c>
      <c r="F15" s="12" t="s">
        <v>23</v>
      </c>
      <c r="G15" s="12">
        <v>1.0</v>
      </c>
      <c r="H15" s="17"/>
      <c r="I15" s="15">
        <v>1.0</v>
      </c>
      <c r="J15" s="17"/>
    </row>
    <row r="16">
      <c r="A16" s="12" t="s">
        <v>24</v>
      </c>
      <c r="B16" s="12">
        <v>2.0</v>
      </c>
      <c r="C16" s="15">
        <v>1.0</v>
      </c>
      <c r="D16" s="15">
        <v>1.0</v>
      </c>
      <c r="F16" s="21" t="s">
        <v>24</v>
      </c>
      <c r="G16" s="21">
        <v>0.0</v>
      </c>
      <c r="H16" s="23"/>
      <c r="I16" s="23"/>
      <c r="J16" s="23"/>
    </row>
    <row r="17">
      <c r="A17" s="12" t="s">
        <v>27</v>
      </c>
      <c r="B17" s="12">
        <v>1.0</v>
      </c>
      <c r="C17" s="15">
        <v>1.0</v>
      </c>
      <c r="D17" s="17"/>
      <c r="F17" s="12" t="s">
        <v>27</v>
      </c>
      <c r="G17" s="12">
        <v>1.0</v>
      </c>
      <c r="H17" s="15">
        <v>1.0</v>
      </c>
      <c r="I17" s="17"/>
      <c r="J17" s="17"/>
    </row>
    <row r="18">
      <c r="A18" s="12" t="s">
        <v>29</v>
      </c>
      <c r="B18" s="12">
        <v>2.0</v>
      </c>
      <c r="C18" s="15">
        <v>2.0</v>
      </c>
      <c r="D18" s="17"/>
      <c r="F18" s="12" t="s">
        <v>29</v>
      </c>
      <c r="G18" s="12">
        <v>2.0</v>
      </c>
      <c r="H18" s="17"/>
      <c r="I18" s="15">
        <v>1.0</v>
      </c>
      <c r="J18" s="15">
        <v>1.0</v>
      </c>
    </row>
    <row r="19">
      <c r="A19" s="12" t="s">
        <v>32</v>
      </c>
      <c r="B19" s="12">
        <v>2.0</v>
      </c>
      <c r="C19" s="17"/>
      <c r="D19" s="15">
        <v>2.0</v>
      </c>
      <c r="F19" s="12" t="s">
        <v>32</v>
      </c>
      <c r="G19" s="12">
        <v>2.0</v>
      </c>
      <c r="H19" s="15">
        <v>2.0</v>
      </c>
      <c r="I19" s="17"/>
      <c r="J19" s="17"/>
    </row>
    <row r="20">
      <c r="A20" s="12" t="s">
        <v>33</v>
      </c>
      <c r="B20" s="12">
        <v>3.0</v>
      </c>
      <c r="C20" s="15">
        <v>3.0</v>
      </c>
      <c r="D20" s="15"/>
      <c r="F20" s="12" t="s">
        <v>33</v>
      </c>
      <c r="G20" s="12">
        <v>3.0</v>
      </c>
      <c r="H20" s="15">
        <v>3.0</v>
      </c>
      <c r="I20" s="17"/>
      <c r="J20" s="17"/>
    </row>
    <row r="21">
      <c r="A21" s="12" t="s">
        <v>35</v>
      </c>
      <c r="B21" s="12">
        <v>2.0</v>
      </c>
      <c r="C21" s="15"/>
      <c r="D21" s="15">
        <v>2.0</v>
      </c>
      <c r="F21" s="12" t="s">
        <v>35</v>
      </c>
      <c r="G21" s="12">
        <v>2.0</v>
      </c>
      <c r="H21" s="15">
        <v>2.0</v>
      </c>
      <c r="I21" s="17"/>
      <c r="J21" s="17"/>
    </row>
    <row r="22">
      <c r="A22" s="12" t="s">
        <v>38</v>
      </c>
      <c r="B22" s="12">
        <v>2.0</v>
      </c>
      <c r="C22" s="15">
        <v>2.0</v>
      </c>
      <c r="D22" s="17"/>
      <c r="F22" s="12" t="s">
        <v>38</v>
      </c>
      <c r="G22" s="12">
        <v>2.0</v>
      </c>
      <c r="H22" s="15">
        <v>2.0</v>
      </c>
      <c r="I22" s="17"/>
      <c r="J22" s="17"/>
    </row>
    <row r="23">
      <c r="A23" s="12" t="s">
        <v>40</v>
      </c>
      <c r="B23" s="12">
        <v>2.0</v>
      </c>
      <c r="C23" s="15">
        <v>1.0</v>
      </c>
      <c r="D23" s="15">
        <v>1.0</v>
      </c>
      <c r="F23" s="12" t="s">
        <v>40</v>
      </c>
      <c r="G23" s="12">
        <v>2.0</v>
      </c>
      <c r="H23" s="15">
        <v>1.0</v>
      </c>
      <c r="I23" s="15">
        <v>1.0</v>
      </c>
      <c r="J23" s="17"/>
    </row>
    <row r="24">
      <c r="A24" s="12" t="s">
        <v>41</v>
      </c>
      <c r="B24" s="12">
        <v>2.0</v>
      </c>
      <c r="C24" s="15">
        <v>2.0</v>
      </c>
      <c r="D24" s="17"/>
      <c r="F24" s="21" t="s">
        <v>41</v>
      </c>
      <c r="G24" s="21">
        <v>0.0</v>
      </c>
      <c r="H24" s="23"/>
      <c r="I24" s="23"/>
      <c r="J24" s="23"/>
    </row>
    <row r="25">
      <c r="A25" s="35" t="s">
        <v>43</v>
      </c>
      <c r="B25" s="12">
        <v>2.0</v>
      </c>
      <c r="C25" s="15"/>
      <c r="D25" s="15">
        <v>2.0</v>
      </c>
      <c r="F25" s="35" t="s">
        <v>43</v>
      </c>
      <c r="G25" s="12">
        <v>2.0</v>
      </c>
      <c r="H25" s="15">
        <v>2.0</v>
      </c>
      <c r="I25" s="17"/>
      <c r="J25" s="17"/>
    </row>
    <row r="26">
      <c r="A26" s="12" t="s">
        <v>45</v>
      </c>
      <c r="B26" s="12">
        <v>1.0</v>
      </c>
      <c r="C26" s="15">
        <v>1.0</v>
      </c>
      <c r="D26" s="17"/>
      <c r="F26" s="12" t="s">
        <v>45</v>
      </c>
      <c r="G26" s="12">
        <v>1.0</v>
      </c>
      <c r="H26" s="15">
        <v>1.0</v>
      </c>
      <c r="I26" s="17"/>
      <c r="J26" s="17"/>
    </row>
    <row r="27">
      <c r="A27" s="39" t="s">
        <v>48</v>
      </c>
      <c r="B27" s="12">
        <v>2.0</v>
      </c>
      <c r="C27" s="15">
        <v>2.0</v>
      </c>
      <c r="D27" s="15"/>
      <c r="F27" s="39" t="s">
        <v>48</v>
      </c>
      <c r="G27" s="12">
        <v>2.0</v>
      </c>
      <c r="H27" s="15">
        <v>1.0</v>
      </c>
      <c r="I27" s="15">
        <v>1.0</v>
      </c>
      <c r="J27" s="17"/>
    </row>
    <row r="28">
      <c r="A28" s="40" t="s">
        <v>50</v>
      </c>
      <c r="B28" s="12">
        <v>2.0</v>
      </c>
      <c r="C28" s="15">
        <v>1.0</v>
      </c>
      <c r="D28" s="15">
        <v>1.0</v>
      </c>
      <c r="F28" s="12" t="s">
        <v>50</v>
      </c>
      <c r="G28" s="12">
        <v>2.0</v>
      </c>
      <c r="H28" s="15">
        <v>1.0</v>
      </c>
      <c r="I28" s="15"/>
      <c r="J28" s="15">
        <v>1.0</v>
      </c>
    </row>
    <row r="29">
      <c r="A29" s="40" t="s">
        <v>52</v>
      </c>
      <c r="B29" s="12">
        <v>1.0</v>
      </c>
      <c r="C29" s="15"/>
      <c r="D29" s="43">
        <v>1.0</v>
      </c>
      <c r="F29" s="21" t="s">
        <v>52</v>
      </c>
      <c r="G29" s="21">
        <v>0.0</v>
      </c>
      <c r="H29" s="45"/>
      <c r="I29" s="45"/>
      <c r="J29" s="23"/>
    </row>
    <row r="30">
      <c r="A30" s="40" t="s">
        <v>56</v>
      </c>
      <c r="B30" s="12">
        <v>2.0</v>
      </c>
      <c r="C30" s="15">
        <v>1.0</v>
      </c>
      <c r="D30" s="15">
        <v>1.0</v>
      </c>
      <c r="F30" s="12" t="s">
        <v>56</v>
      </c>
      <c r="G30" s="12">
        <v>2.0</v>
      </c>
      <c r="H30" s="15">
        <v>1.0</v>
      </c>
      <c r="I30" s="15">
        <v>1.0</v>
      </c>
      <c r="J30" s="17"/>
    </row>
    <row r="31">
      <c r="A31" s="40" t="s">
        <v>58</v>
      </c>
      <c r="B31" s="12">
        <v>2.0</v>
      </c>
      <c r="C31" s="15"/>
      <c r="D31" s="15">
        <v>1.0</v>
      </c>
      <c r="F31" s="12" t="s">
        <v>58</v>
      </c>
      <c r="G31" s="12">
        <v>2.0</v>
      </c>
      <c r="H31" s="15">
        <v>1.0</v>
      </c>
      <c r="I31" s="15"/>
      <c r="J31" s="17"/>
    </row>
    <row r="32">
      <c r="A32" s="40" t="s">
        <v>59</v>
      </c>
      <c r="B32" s="12">
        <v>2.0</v>
      </c>
      <c r="C32" s="15"/>
      <c r="D32" s="15">
        <v>2.0</v>
      </c>
      <c r="F32" s="12" t="s">
        <v>59</v>
      </c>
      <c r="G32" s="12">
        <v>2.0</v>
      </c>
      <c r="H32" s="15">
        <v>2.0</v>
      </c>
      <c r="I32" s="15"/>
      <c r="J32" s="17"/>
    </row>
    <row r="33">
      <c r="E33" s="50" t="s">
        <v>60</v>
      </c>
      <c r="L33" s="50" t="s">
        <v>60</v>
      </c>
    </row>
    <row r="34">
      <c r="A34" s="53" t="s">
        <v>61</v>
      </c>
      <c r="B34" s="60">
        <f t="shared" ref="B34:D34" si="1">SUM(B6:B32)</f>
        <v>52</v>
      </c>
      <c r="C34" s="60">
        <f t="shared" si="1"/>
        <v>22</v>
      </c>
      <c r="D34" s="60">
        <f t="shared" si="1"/>
        <v>29</v>
      </c>
      <c r="E34" s="66">
        <f>B34-C34-D34-1</f>
        <v>0</v>
      </c>
      <c r="F34" s="53" t="s">
        <v>61</v>
      </c>
      <c r="G34" s="60">
        <f t="shared" ref="G34:J34" si="2">SUM(G6:G32)</f>
        <v>47</v>
      </c>
      <c r="H34" s="60">
        <f t="shared" si="2"/>
        <v>29</v>
      </c>
      <c r="I34" s="60">
        <f t="shared" si="2"/>
        <v>9</v>
      </c>
      <c r="J34" s="60">
        <f t="shared" si="2"/>
        <v>8</v>
      </c>
      <c r="L34" s="66">
        <f>G34-H34-I34-J34-1</f>
        <v>0</v>
      </c>
    </row>
    <row r="35">
      <c r="B35" s="7" t="s">
        <v>67</v>
      </c>
      <c r="G35" s="7" t="s">
        <v>69</v>
      </c>
    </row>
    <row r="36">
      <c r="B36" s="7" t="s">
        <v>70</v>
      </c>
      <c r="G36" s="7" t="s">
        <v>70</v>
      </c>
    </row>
    <row r="50">
      <c r="A50" s="29" t="s">
        <v>34</v>
      </c>
      <c r="B50" s="73" t="s">
        <v>42</v>
      </c>
      <c r="C50" s="33"/>
    </row>
    <row r="51">
      <c r="A51" s="52" t="s">
        <v>53</v>
      </c>
      <c r="B51" s="74" t="s">
        <v>63</v>
      </c>
      <c r="C51" s="76"/>
    </row>
    <row r="52">
      <c r="A52" s="40" t="s">
        <v>11</v>
      </c>
      <c r="B52" s="79">
        <v>2.0</v>
      </c>
      <c r="C52" s="81">
        <v>70.0</v>
      </c>
    </row>
    <row r="53">
      <c r="A53" s="40" t="s">
        <v>14</v>
      </c>
      <c r="B53" s="83">
        <v>1.0</v>
      </c>
      <c r="C53" s="81">
        <v>35.0</v>
      </c>
    </row>
    <row r="54">
      <c r="A54" s="40" t="s">
        <v>15</v>
      </c>
      <c r="B54" s="83">
        <v>1.0</v>
      </c>
      <c r="C54" s="81">
        <v>35.0</v>
      </c>
    </row>
    <row r="55">
      <c r="A55" s="40" t="s">
        <v>16</v>
      </c>
      <c r="B55" s="83">
        <v>1.0</v>
      </c>
      <c r="C55" s="81">
        <v>35.0</v>
      </c>
    </row>
    <row r="56">
      <c r="A56" s="40" t="s">
        <v>17</v>
      </c>
      <c r="B56" s="83">
        <v>2.0</v>
      </c>
      <c r="C56" s="81">
        <v>70.0</v>
      </c>
    </row>
    <row r="57">
      <c r="A57" s="40" t="s">
        <v>19</v>
      </c>
      <c r="B57" s="79">
        <v>6.0</v>
      </c>
      <c r="C57" s="81">
        <v>210.0</v>
      </c>
    </row>
    <row r="58">
      <c r="A58" s="40" t="s">
        <v>20</v>
      </c>
      <c r="B58" s="83">
        <v>1.0</v>
      </c>
      <c r="C58" s="81">
        <v>35.0</v>
      </c>
    </row>
    <row r="59">
      <c r="A59" s="40" t="s">
        <v>21</v>
      </c>
      <c r="B59" s="79">
        <v>2.0</v>
      </c>
      <c r="C59" s="81">
        <v>70.0</v>
      </c>
    </row>
    <row r="60">
      <c r="A60" s="87" t="s">
        <v>22</v>
      </c>
      <c r="B60" s="88" t="s">
        <v>71</v>
      </c>
      <c r="C60" s="89">
        <v>0.0</v>
      </c>
    </row>
    <row r="61">
      <c r="A61" s="40" t="s">
        <v>23</v>
      </c>
      <c r="B61" s="83">
        <v>1.0</v>
      </c>
      <c r="C61" s="81">
        <v>35.0</v>
      </c>
    </row>
    <row r="62">
      <c r="A62" s="40" t="s">
        <v>24</v>
      </c>
      <c r="B62" s="83">
        <v>2.0</v>
      </c>
      <c r="C62" s="81">
        <v>70.0</v>
      </c>
    </row>
    <row r="63">
      <c r="A63" s="40" t="s">
        <v>27</v>
      </c>
      <c r="B63" s="79">
        <v>1.0</v>
      </c>
      <c r="C63" s="81">
        <v>35.0</v>
      </c>
    </row>
    <row r="64">
      <c r="A64" s="40" t="s">
        <v>29</v>
      </c>
      <c r="B64" s="79">
        <v>2.0</v>
      </c>
      <c r="C64" s="81">
        <v>70.0</v>
      </c>
    </row>
    <row r="65">
      <c r="A65" s="40" t="s">
        <v>32</v>
      </c>
      <c r="B65" s="83">
        <v>2.0</v>
      </c>
      <c r="C65" s="81">
        <v>70.0</v>
      </c>
    </row>
    <row r="66">
      <c r="A66" s="40" t="s">
        <v>33</v>
      </c>
      <c r="B66" s="83">
        <v>3.0</v>
      </c>
      <c r="C66" s="81">
        <v>105.0</v>
      </c>
    </row>
    <row r="67">
      <c r="A67" s="40" t="s">
        <v>35</v>
      </c>
      <c r="B67" s="83">
        <v>2.0</v>
      </c>
      <c r="C67" s="81">
        <v>70.0</v>
      </c>
    </row>
    <row r="68">
      <c r="A68" s="87" t="s">
        <v>38</v>
      </c>
      <c r="B68" s="88" t="s">
        <v>71</v>
      </c>
      <c r="C68" s="89">
        <v>0.0</v>
      </c>
    </row>
    <row r="69">
      <c r="A69" s="40" t="s">
        <v>40</v>
      </c>
      <c r="B69" s="83">
        <v>2.0</v>
      </c>
      <c r="C69" s="81">
        <v>70.0</v>
      </c>
    </row>
    <row r="70">
      <c r="A70" s="40" t="s">
        <v>41</v>
      </c>
      <c r="B70" s="83">
        <v>2.0</v>
      </c>
      <c r="C70" s="81">
        <v>70.0</v>
      </c>
    </row>
    <row r="71">
      <c r="A71" s="92" t="s">
        <v>43</v>
      </c>
      <c r="B71" s="94" t="s">
        <v>71</v>
      </c>
      <c r="C71" s="96">
        <v>0.0</v>
      </c>
    </row>
    <row r="72">
      <c r="A72" s="40" t="s">
        <v>45</v>
      </c>
      <c r="B72" s="83">
        <v>1.0</v>
      </c>
      <c r="C72" s="81">
        <v>35.0</v>
      </c>
    </row>
    <row r="73">
      <c r="A73" s="98" t="s">
        <v>48</v>
      </c>
      <c r="B73" s="83">
        <v>2.0</v>
      </c>
      <c r="C73" s="81">
        <v>70.0</v>
      </c>
    </row>
    <row r="74">
      <c r="A74" s="40" t="s">
        <v>50</v>
      </c>
      <c r="B74" s="83">
        <v>2.0</v>
      </c>
      <c r="C74" s="81">
        <v>70.0</v>
      </c>
    </row>
    <row r="75">
      <c r="A75" s="40" t="s">
        <v>52</v>
      </c>
      <c r="B75" s="83">
        <v>1.0</v>
      </c>
      <c r="C75" s="81">
        <v>35.0</v>
      </c>
    </row>
    <row r="76">
      <c r="A76" s="40" t="s">
        <v>56</v>
      </c>
      <c r="B76" s="83">
        <v>2.0</v>
      </c>
      <c r="C76" s="81">
        <v>70.0</v>
      </c>
    </row>
    <row r="77">
      <c r="A77" s="87" t="s">
        <v>58</v>
      </c>
      <c r="B77" s="88" t="s">
        <v>71</v>
      </c>
      <c r="C77" s="89">
        <v>0.0</v>
      </c>
    </row>
    <row r="78">
      <c r="A78" s="40" t="s">
        <v>59</v>
      </c>
      <c r="B78" s="83">
        <v>2.0</v>
      </c>
      <c r="C78" s="81">
        <v>70.0</v>
      </c>
    </row>
    <row r="79">
      <c r="A79" s="40"/>
      <c r="B79" s="101"/>
      <c r="C79" s="103"/>
    </row>
    <row r="80">
      <c r="B80" s="73" t="s">
        <v>42</v>
      </c>
      <c r="C80" s="33"/>
    </row>
    <row r="81">
      <c r="B81" s="108">
        <f t="shared" ref="B81:C81" si="3">SUM(B52:B79)</f>
        <v>43</v>
      </c>
      <c r="C81" s="110">
        <f t="shared" si="3"/>
        <v>1505</v>
      </c>
    </row>
  </sheetData>
  <mergeCells count="2">
    <mergeCell ref="B50:C50"/>
    <mergeCell ref="B80:C80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2025-04-03T18:09:46Z</dcterms:created>
  <dc:creator>Rosario Gómez</dc:creator>
</cp:coreProperties>
</file>