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Maestra" sheetId="1" r:id="rId4"/>
    <sheet state="visible" name="BALANCE" sheetId="2" r:id="rId5"/>
  </sheets>
  <definedNames/>
  <calcPr/>
  <extLst>
    <ext uri="GoogleSheetsCustomDataVersion2">
      <go:sheetsCustomData xmlns:go="http://customooxmlschemas.google.com/" r:id="rId6" roundtripDataChecksum="zdxy/jzjXgIW0kQsi0kV/shbOUNqzQaF8VpNd55MTmc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N30">
      <text>
        <t xml:space="preserve">Se aloja en otro hotel:
La cena se paga aparte. La cobra y liquida el Club.
======</t>
      </text>
    </comment>
    <comment authorId="0" ref="V30">
      <text>
        <t xml:space="preserve">Se aloja en otro hotel:
La cena se paga aparte. La cobra y liquida el Club.
======</t>
      </text>
    </comment>
    <comment authorId="0" ref="V32">
      <text>
        <t xml:space="preserve">Hotel por su cuenta: 
El suplemento de la cena la paga el socio en su check-out.
El Club bonifica los 15 euros en la comida.
======</t>
      </text>
    </comment>
    <comment authorId="0" ref="V33">
      <text>
        <t xml:space="preserve">Hotel por su cuenta: 
El suplemento de la cena la paga el socio en su check-out.
El Club bonifica los 15 euros en la comida.
======</t>
      </text>
    </comment>
    <comment authorId="0" ref="V35">
      <text>
        <t xml:space="preserve">Hotel por su cuenta: 
El suplemento de la cena la paga el socio en su check-out.
El Club bonifica los 15 euros en la comida.
======</t>
      </text>
    </comment>
    <comment authorId="0" ref="N36">
      <text>
        <t xml:space="preserve">Se aloja en otro hotel:
La cena se paga aparte. La cobra y liquida el Club.
======</t>
      </text>
    </comment>
    <comment authorId="0" ref="V36">
      <text>
        <t xml:space="preserve">Se aloja en otro hotel:
La cena se paga aparte. La cobra y liquida el Club.
======</t>
      </text>
    </comment>
    <comment authorId="0" ref="N37">
      <text>
        <t xml:space="preserve">Se aloja en otro hotel:
La cena se paga aparte. La cobra y liquida el Club.
======</t>
      </text>
    </comment>
    <comment authorId="0" ref="V37">
      <text>
        <t xml:space="preserve">Se aloja en otro hotel:
La cena se paga aparte. La cobra y liquida el Club.
======</t>
      </text>
    </comment>
    <comment authorId="0" ref="V38">
      <text>
        <t xml:space="preserve">Hotel por su cuenta: 
El suplemento de la cena la paga el socio en su check-out.
El Club bonifica los 15 euros en la comida.
======</t>
      </text>
    </comment>
  </commentList>
</comments>
</file>

<file path=xl/sharedStrings.xml><?xml version="1.0" encoding="utf-8"?>
<sst xmlns="http://schemas.openxmlformats.org/spreadsheetml/2006/main" count="176" uniqueCount="94">
  <si>
    <t>Fichero actualizado el:</t>
  </si>
  <si>
    <t xml:space="preserve"> </t>
  </si>
  <si>
    <t>INFO DETALLADA:</t>
  </si>
  <si>
    <t xml:space="preserve">   </t>
  </si>
  <si>
    <t xml:space="preserve">  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</si>
  <si>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</si>
  <si>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</si>
  <si>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</si>
  <si>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</si>
  <si>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</si>
  <si>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</si>
  <si>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</si>
  <si>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</si>
  <si>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Hotel base Viernes</t>
  </si>
  <si>
    <t>Cena Viernes</t>
  </si>
  <si>
    <t>Aperitivo Sábado</t>
  </si>
  <si>
    <t>Comida Sábado</t>
  </si>
  <si>
    <t>Hotel base Sábado</t>
  </si>
  <si>
    <t>Cena Sábado</t>
  </si>
  <si>
    <t>alias en el foro</t>
  </si>
  <si>
    <t>€</t>
  </si>
  <si>
    <t>S/N</t>
  </si>
  <si>
    <t>Fecha</t>
  </si>
  <si>
    <t>Nº Huéspedes</t>
  </si>
  <si>
    <t>146/107€</t>
  </si>
  <si>
    <t>Nº comensales</t>
  </si>
  <si>
    <t>0€/35€</t>
  </si>
  <si>
    <t>Nº Comensales</t>
  </si>
  <si>
    <t>S</t>
  </si>
  <si>
    <t>Comando34</t>
  </si>
  <si>
    <t>Absaab</t>
  </si>
  <si>
    <t>Mintxo + Dalai</t>
  </si>
  <si>
    <t>Jureman</t>
  </si>
  <si>
    <t>Parri</t>
  </si>
  <si>
    <t>Alfaberto</t>
  </si>
  <si>
    <t>JLE</t>
  </si>
  <si>
    <t>PPmartin</t>
  </si>
  <si>
    <t>Perdi</t>
  </si>
  <si>
    <t>Javichu + JavichuJR</t>
  </si>
  <si>
    <t>Devolver 15€. Pagados 377.</t>
  </si>
  <si>
    <t>Ric_Saabosch</t>
  </si>
  <si>
    <t>Enric</t>
  </si>
  <si>
    <t>Kepamaciass</t>
  </si>
  <si>
    <t>Cmartin</t>
  </si>
  <si>
    <t>Martín</t>
  </si>
  <si>
    <t>-</t>
  </si>
  <si>
    <t>Mrrivilla</t>
  </si>
  <si>
    <t>GT Turbo 16 + Saabv6 Aero</t>
  </si>
  <si>
    <t>ZenBasit</t>
  </si>
  <si>
    <t>Devolver Importe Integro. No puede venir.</t>
  </si>
  <si>
    <t>Chems</t>
  </si>
  <si>
    <t>Manusaab</t>
  </si>
  <si>
    <t>Rubensaab</t>
  </si>
  <si>
    <t>Patán</t>
  </si>
  <si>
    <t>Chencho + David SPG</t>
  </si>
  <si>
    <t>Angel76</t>
  </si>
  <si>
    <t>Alonso</t>
  </si>
  <si>
    <t>N</t>
  </si>
  <si>
    <t>JavierSanchez</t>
  </si>
  <si>
    <t>Zimer</t>
  </si>
  <si>
    <t>Emilio_jf</t>
  </si>
  <si>
    <t xml:space="preserve">A ingresar. Paga una hab via Club (incl. cena Sabado) para compensar ZenBasit. </t>
  </si>
  <si>
    <t>Cordoba1400</t>
  </si>
  <si>
    <t>Lalozf</t>
  </si>
  <si>
    <t>Devolver las dos cenas integras ya que finalmente se aloja en el hotel.</t>
  </si>
  <si>
    <t>Mcoman</t>
  </si>
  <si>
    <t>Pagos totales</t>
  </si>
  <si>
    <t>Subtotal Abs</t>
  </si>
  <si>
    <t>Bonificaciones Total</t>
  </si>
  <si>
    <t>Coches Asistentes</t>
  </si>
  <si>
    <t>Nº Habitaciones Viernes, via Club</t>
  </si>
  <si>
    <t>Nº Habitaciones Sábado, vía Club</t>
  </si>
  <si>
    <t>33 (34)</t>
  </si>
  <si>
    <t>Viernes</t>
  </si>
  <si>
    <t>15 dobles</t>
  </si>
  <si>
    <t>Sábado</t>
  </si>
  <si>
    <r>
      <rPr>
        <rFont val="Arial"/>
        <color theme="1"/>
        <sz val="12.0"/>
      </rPr>
      <t xml:space="preserve">Pago mediante transferencia a Club Saab España, </t>
    </r>
    <r>
      <rPr>
        <rFont val="Arial"/>
        <b/>
        <color theme="1"/>
        <sz val="12.0"/>
      </rPr>
      <t>concepto "</t>
    </r>
    <r>
      <rPr>
        <rFont val="Arial"/>
        <b/>
        <color rgb="FF12501B"/>
        <sz val="12.0"/>
      </rPr>
      <t>Alias Cuenca</t>
    </r>
    <r>
      <rPr>
        <rFont val="Arial"/>
        <b/>
        <color theme="1"/>
        <sz val="12.0"/>
      </rPr>
      <t>"</t>
    </r>
  </si>
  <si>
    <t>7 individuales</t>
  </si>
  <si>
    <t>6 individuales</t>
  </si>
  <si>
    <t>IBAN: ES98 2085 4930 3903 3074 5402</t>
  </si>
  <si>
    <t>Aperitivo: A cargo del club para socios y sus acompañantes.</t>
  </si>
  <si>
    <t>Acreditación: Obsequio del club para todos los participantes.</t>
  </si>
  <si>
    <t>Pegatina conmemorativa: Obsequio del club para socios.</t>
  </si>
  <si>
    <t>Bonificación cena sábado: El Club bonifica 15€ de la cena del sábado a los socios, o en su defecto de la comida del sábado.</t>
  </si>
  <si>
    <r>
      <rPr>
        <rFont val="Arial"/>
        <color rgb="FF333333"/>
        <sz val="12.0"/>
      </rPr>
      <t xml:space="preserve">Las consumiciones previas y posteriores a las comidas y cenas </t>
    </r>
    <r>
      <rPr>
        <rFont val="Arial"/>
        <color rgb="FF333333"/>
        <sz val="12.0"/>
        <u/>
      </rPr>
      <t>no</t>
    </r>
    <r>
      <rPr>
        <rFont val="Arial"/>
        <color rgb="FF333333"/>
        <sz val="12.0"/>
      </rPr>
      <t xml:space="preserve"> están incluidas en el precio de cada menú. Son a cargo de cada comensal.</t>
    </r>
  </si>
  <si>
    <t>Menús infantiles: Por cuestiones de eficiencia, no los gestionamos. Se pide a la carta y los progenitores lo abonan allí directamente.</t>
  </si>
  <si>
    <t>RESTAURACIÓN BALANCE</t>
  </si>
  <si>
    <t>Evento</t>
  </si>
  <si>
    <t>Estimado Total €</t>
  </si>
  <si>
    <t>Importe Real Total €</t>
  </si>
  <si>
    <t>Desviación €</t>
  </si>
  <si>
    <t>Desviación %</t>
  </si>
  <si>
    <t>Comentarios</t>
  </si>
  <si>
    <t>TOTALES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</si>
</sst>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/mmm/yyyy"/>
    <numFmt numFmtId="165" formatCode="#,##0.00\ &quot;€&quot;;[Red]\-#,##0.00\ &quot;€&quot;"/>
    <numFmt numFmtId="166" formatCode="#,##0\ [$€-1]"/>
    <numFmt numFmtId="167" formatCode="d-mmm"/>
    <numFmt numFmtId="168" formatCode="_-* #,##0.00\ [$€-C0A]_-;\-* #,##0.00\ [$€-C0A]_-;_-* &quot;-&quot;??\ [$€-C0A]_-;_-@"/>
  </numFmts>
  <fonts count="28">
    <font>
      <sz val="11.0"/>
      <color theme="1"/>
      <name val="Aptos Narrow"/>
      <scheme val="minor"/>
    </font>
    <font>
      <sz val="11.0"/>
      <color theme="1"/>
      <name val="Aptos Narrow"/>
    </font>
    <font>
      <sz val="14.0"/>
      <color theme="1"/>
      <name val="Aptos Narrow"/>
    </font>
    <font>
      <sz val="14.0"/>
      <color theme="1"/>
      <name val="Arial"/>
    </font>
    <font>
      <b/>
      <sz val="13.0"/>
      <color theme="1"/>
      <name val="Arial"/>
    </font>
    <font>
      <color theme="1"/>
      <name val="Aptos Narrow"/>
    </font>
    <font>
      <sz val="11.0"/>
      <color theme="1"/>
      <name val="Arial"/>
    </font>
    <font>
      <b/>
      <sz val="28.0"/>
      <color rgb="FF00B0F0"/>
      <name val="Aptos Narrow"/>
    </font>
    <font>
      <b/>
      <sz val="12.0"/>
      <color theme="1"/>
      <name val="Arial"/>
    </font>
    <font/>
    <font>
      <i/>
      <sz val="12.0"/>
      <color theme="1"/>
      <name val="Arial"/>
    </font>
    <font>
      <sz val="12.0"/>
      <color theme="1"/>
      <name val="Arial"/>
    </font>
    <font>
      <sz val="11.0"/>
      <color rgb="FFB7B7B7"/>
      <name val="Aptos Narrow"/>
    </font>
    <font>
      <color theme="1"/>
      <name val="Arial"/>
    </font>
    <font>
      <b/>
      <strike/>
      <sz val="12.0"/>
      <color rgb="FFFF0000"/>
      <name val="Arial"/>
    </font>
    <font>
      <strike/>
      <sz val="12.0"/>
      <color rgb="FFFF0000"/>
      <name val="Arial"/>
    </font>
    <font>
      <strike/>
      <sz val="11.0"/>
      <color rgb="FFFF0000"/>
      <name val="Aptos Narrow"/>
    </font>
    <font>
      <color rgb="FFFF0000"/>
      <name val="Arial"/>
    </font>
    <font>
      <b/>
      <sz val="12.0"/>
      <color rgb="FF0000FF"/>
      <name val="Arial"/>
    </font>
    <font>
      <sz val="12.0"/>
      <color rgb="FF0000FF"/>
      <name val="Arial"/>
    </font>
    <font>
      <sz val="11.0"/>
      <color rgb="FF0000FF"/>
      <name val="Aptos Narrow"/>
    </font>
    <font>
      <color rgb="FF0000FF"/>
      <name val="Arial"/>
    </font>
    <font>
      <b/>
      <sz val="11.0"/>
      <color theme="1"/>
      <name val="Arial"/>
    </font>
    <font>
      <b/>
      <sz val="11.0"/>
      <color theme="1"/>
      <name val="Aptos Narrow"/>
    </font>
    <font>
      <sz val="16.0"/>
      <color theme="1"/>
      <name val="Arial"/>
    </font>
    <font>
      <sz val="12.0"/>
      <color rgb="FF333333"/>
      <name val="Arial"/>
    </font>
    <font>
      <b/>
      <sz val="12.0"/>
      <color rgb="FF333333"/>
      <name val="Arial"/>
    </font>
    <font>
      <b/>
      <sz val="15.0"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</fills>
  <borders count="46">
    <border/>
    <border>
      <left/>
      <right/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right style="thick">
        <color rgb="FF000000"/>
      </right>
      <top style="thick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 style="thick">
        <color rgb="FF000000"/>
      </left>
      <right style="thin">
        <color rgb="FF000000"/>
      </right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</borders>
  <cellStyleXfs count="1">
    <xf borderId="0" fillId="0" fontId="0" numFmtId="0" applyAlignment="1" applyFont="1"/>
  </cellStyleXfs>
  <cellXfs count="20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1" fillId="2" fontId="3" numFmtId="164" xfId="0" applyAlignment="1" applyBorder="1" applyFill="1" applyFont="1" applyNumberFormat="1">
      <alignment readingOrder="0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readingOrder="0"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6" numFmtId="0" xfId="0" applyAlignment="1" applyFont="1">
      <alignment vertical="center"/>
    </xf>
    <xf borderId="0" fillId="0" fontId="7" numFmtId="0" xfId="0" applyAlignment="1" applyFont="1">
      <alignment horizontal="center" vertical="center"/>
    </xf>
    <xf borderId="2" fillId="3" fontId="8" numFmtId="0" xfId="0" applyAlignment="1" applyBorder="1" applyFill="1" applyFont="1">
      <alignment horizontal="center" vertical="center"/>
    </xf>
    <xf borderId="3" fillId="3" fontId="8" numFmtId="0" xfId="0" applyAlignment="1" applyBorder="1" applyFont="1">
      <alignment horizontal="center" vertical="center"/>
    </xf>
    <xf borderId="4" fillId="3" fontId="8" numFmtId="0" xfId="0" applyAlignment="1" applyBorder="1" applyFont="1">
      <alignment horizontal="center" vertical="center"/>
    </xf>
    <xf borderId="2" fillId="4" fontId="8" numFmtId="0" xfId="0" applyAlignment="1" applyBorder="1" applyFill="1" applyFont="1">
      <alignment horizontal="center" vertical="center"/>
    </xf>
    <xf borderId="4" fillId="4" fontId="8" numFmtId="0" xfId="0" applyAlignment="1" applyBorder="1" applyFont="1">
      <alignment horizontal="center" vertical="center"/>
    </xf>
    <xf borderId="5" fillId="5" fontId="8" numFmtId="0" xfId="0" applyAlignment="1" applyBorder="1" applyFill="1" applyFont="1">
      <alignment horizontal="center" vertical="center"/>
    </xf>
    <xf borderId="6" fillId="3" fontId="8" numFmtId="0" xfId="0" applyAlignment="1" applyBorder="1" applyFont="1">
      <alignment horizontal="center" vertical="center"/>
    </xf>
    <xf borderId="7" fillId="3" fontId="8" numFmtId="0" xfId="0" applyAlignment="1" applyBorder="1" applyFont="1">
      <alignment horizontal="center" vertical="center"/>
    </xf>
    <xf borderId="5" fillId="3" fontId="8" numFmtId="0" xfId="0" applyAlignment="1" applyBorder="1" applyFont="1">
      <alignment horizontal="center" readingOrder="0" vertical="center"/>
    </xf>
    <xf borderId="8" fillId="0" fontId="9" numFmtId="0" xfId="0" applyBorder="1" applyFont="1"/>
    <xf borderId="9" fillId="3" fontId="8" numFmtId="0" xfId="0" applyAlignment="1" applyBorder="1" applyFont="1">
      <alignment horizontal="center" vertical="center"/>
    </xf>
    <xf borderId="10" fillId="0" fontId="9" numFmtId="0" xfId="0" applyBorder="1" applyFont="1"/>
    <xf borderId="11" fillId="3" fontId="8" numFmtId="0" xfId="0" applyAlignment="1" applyBorder="1" applyFont="1">
      <alignment horizontal="center" vertical="center"/>
    </xf>
    <xf borderId="11" fillId="3" fontId="8" numFmtId="0" xfId="0" applyAlignment="1" applyBorder="1" applyFont="1">
      <alignment horizontal="center" readingOrder="0" vertical="center"/>
    </xf>
    <xf borderId="12" fillId="3" fontId="10" numFmtId="165" xfId="0" applyAlignment="1" applyBorder="1" applyFont="1" applyNumberFormat="1">
      <alignment horizontal="center" readingOrder="0" vertical="center"/>
    </xf>
    <xf borderId="13" fillId="3" fontId="11" numFmtId="165" xfId="0" applyAlignment="1" applyBorder="1" applyFont="1" applyNumberFormat="1">
      <alignment horizontal="center" vertical="center"/>
    </xf>
    <xf borderId="13" fillId="3" fontId="11" numFmtId="0" xfId="0" applyAlignment="1" applyBorder="1" applyFont="1">
      <alignment horizontal="center" vertical="center"/>
    </xf>
    <xf borderId="14" fillId="3" fontId="11" numFmtId="0" xfId="0" applyAlignment="1" applyBorder="1" applyFont="1">
      <alignment horizontal="center" vertical="center"/>
    </xf>
    <xf borderId="12" fillId="4" fontId="11" numFmtId="165" xfId="0" applyAlignment="1" applyBorder="1" applyFont="1" applyNumberFormat="1">
      <alignment horizontal="center" vertical="center"/>
    </xf>
    <xf borderId="14" fillId="4" fontId="11" numFmtId="165" xfId="0" applyAlignment="1" applyBorder="1" applyFont="1" applyNumberFormat="1">
      <alignment horizontal="center" vertical="center"/>
    </xf>
    <xf borderId="15" fillId="5" fontId="11" numFmtId="165" xfId="0" applyAlignment="1" applyBorder="1" applyFont="1" applyNumberFormat="1">
      <alignment horizontal="center" vertical="center"/>
    </xf>
    <xf borderId="16" fillId="3" fontId="11" numFmtId="0" xfId="0" applyAlignment="1" applyBorder="1" applyFont="1">
      <alignment horizontal="center" readingOrder="0" vertical="center"/>
    </xf>
    <xf borderId="17" fillId="3" fontId="11" numFmtId="0" xfId="0" applyAlignment="1" applyBorder="1" applyFont="1">
      <alignment horizontal="center" vertical="center"/>
    </xf>
    <xf borderId="17" fillId="3" fontId="11" numFmtId="166" xfId="0" applyAlignment="1" applyBorder="1" applyFont="1" applyNumberFormat="1">
      <alignment horizontal="center" readingOrder="0" vertical="center"/>
    </xf>
    <xf borderId="15" fillId="3" fontId="11" numFmtId="166" xfId="0" applyAlignment="1" applyBorder="1" applyFont="1" applyNumberFormat="1">
      <alignment horizontal="center" readingOrder="0" vertical="center"/>
    </xf>
    <xf borderId="18" fillId="3" fontId="11" numFmtId="0" xfId="0" applyAlignment="1" applyBorder="1" applyFont="1">
      <alignment horizontal="center" vertical="center"/>
    </xf>
    <xf borderId="19" fillId="3" fontId="11" numFmtId="166" xfId="0" applyAlignment="1" applyBorder="1" applyFont="1" applyNumberFormat="1">
      <alignment horizontal="center" readingOrder="0" vertical="center"/>
    </xf>
    <xf borderId="20" fillId="3" fontId="11" numFmtId="0" xfId="0" applyAlignment="1" applyBorder="1" applyFont="1">
      <alignment horizontal="center" vertical="center"/>
    </xf>
    <xf borderId="20" fillId="3" fontId="11" numFmtId="166" xfId="0" applyAlignment="1" applyBorder="1" applyFont="1" applyNumberFormat="1">
      <alignment horizontal="center" readingOrder="0" vertical="center"/>
    </xf>
    <xf borderId="21" fillId="0" fontId="8" numFmtId="165" xfId="0" applyAlignment="1" applyBorder="1" applyFont="1" applyNumberFormat="1">
      <alignment horizontal="center" vertical="center"/>
    </xf>
    <xf borderId="22" fillId="0" fontId="8" numFmtId="166" xfId="0" applyAlignment="1" applyBorder="1" applyFont="1" applyNumberFormat="1">
      <alignment horizontal="center" vertical="center"/>
    </xf>
    <xf borderId="21" fillId="0" fontId="11" numFmtId="0" xfId="0" applyAlignment="1" applyBorder="1" applyFont="1">
      <alignment horizontal="center" readingOrder="0" vertical="center"/>
    </xf>
    <xf borderId="23" fillId="0" fontId="11" numFmtId="167" xfId="0" applyAlignment="1" applyBorder="1" applyFont="1" applyNumberFormat="1">
      <alignment horizontal="center" readingOrder="0" vertical="center"/>
    </xf>
    <xf borderId="21" fillId="0" fontId="12" numFmtId="166" xfId="0" applyAlignment="1" applyBorder="1" applyFont="1" applyNumberFormat="1">
      <alignment horizontal="center" vertical="center"/>
    </xf>
    <xf borderId="24" fillId="5" fontId="8" numFmtId="165" xfId="0" applyAlignment="1" applyBorder="1" applyFont="1" applyNumberFormat="1">
      <alignment horizontal="center" vertical="center"/>
    </xf>
    <xf borderId="25" fillId="0" fontId="8" numFmtId="0" xfId="0" applyAlignment="1" applyBorder="1" applyFont="1">
      <alignment horizontal="center" readingOrder="0" vertical="center"/>
    </xf>
    <xf borderId="22" fillId="0" fontId="11" numFmtId="0" xfId="0" applyAlignment="1" applyBorder="1" applyFont="1">
      <alignment horizontal="center" vertical="center"/>
    </xf>
    <xf borderId="23" fillId="0" fontId="11" numFmtId="0" xfId="0" applyAlignment="1" applyBorder="1" applyFont="1">
      <alignment horizontal="center" vertical="center"/>
    </xf>
    <xf borderId="25" fillId="0" fontId="8" numFmtId="1" xfId="0" applyAlignment="1" applyBorder="1" applyFont="1" applyNumberFormat="1">
      <alignment horizontal="center" vertical="center"/>
    </xf>
    <xf borderId="26" fillId="0" fontId="11" numFmtId="166" xfId="0" applyAlignment="1" applyBorder="1" applyFont="1" applyNumberFormat="1">
      <alignment horizontal="center" readingOrder="0" vertical="center"/>
    </xf>
    <xf borderId="27" fillId="0" fontId="8" numFmtId="1" xfId="0" applyAlignment="1" applyBorder="1" applyFont="1" applyNumberFormat="1">
      <alignment horizontal="center" vertical="center"/>
    </xf>
    <xf borderId="28" fillId="0" fontId="11" numFmtId="166" xfId="0" applyAlignment="1" applyBorder="1" applyFont="1" applyNumberFormat="1">
      <alignment horizontal="center" readingOrder="0" vertical="center"/>
    </xf>
    <xf borderId="22" fillId="0" fontId="8" numFmtId="0" xfId="0" applyAlignment="1" applyBorder="1" applyFont="1">
      <alignment horizontal="center" vertical="center"/>
    </xf>
    <xf borderId="23" fillId="0" fontId="11" numFmtId="166" xfId="0" applyAlignment="1" applyBorder="1" applyFont="1" applyNumberFormat="1">
      <alignment horizontal="center" vertical="center"/>
    </xf>
    <xf borderId="27" fillId="0" fontId="8" numFmtId="0" xfId="0" applyAlignment="1" applyBorder="1" applyFont="1">
      <alignment horizontal="center" vertical="center"/>
    </xf>
    <xf borderId="28" fillId="0" fontId="11" numFmtId="166" xfId="0" applyAlignment="1" applyBorder="1" applyFont="1" applyNumberFormat="1">
      <alignment horizontal="center" vertical="center"/>
    </xf>
    <xf borderId="22" fillId="0" fontId="8" numFmtId="1" xfId="0" applyAlignment="1" applyBorder="1" applyFont="1" applyNumberFormat="1">
      <alignment horizontal="center" vertical="center"/>
    </xf>
    <xf borderId="29" fillId="0" fontId="8" numFmtId="165" xfId="0" applyAlignment="1" applyBorder="1" applyFont="1" applyNumberFormat="1">
      <alignment horizontal="center" vertical="center"/>
    </xf>
    <xf borderId="22" fillId="0" fontId="11" numFmtId="0" xfId="0" applyAlignment="1" applyBorder="1" applyFont="1">
      <alignment horizontal="center" readingOrder="0" vertical="center"/>
    </xf>
    <xf borderId="23" fillId="0" fontId="11" numFmtId="0" xfId="0" applyAlignment="1" applyBorder="1" applyFont="1">
      <alignment horizontal="center" readingOrder="0" vertical="center"/>
    </xf>
    <xf borderId="30" fillId="0" fontId="8" numFmtId="1" xfId="0" applyAlignment="1" applyBorder="1" applyFont="1" applyNumberFormat="1">
      <alignment horizontal="center" readingOrder="0" vertical="center"/>
    </xf>
    <xf borderId="26" fillId="0" fontId="11" numFmtId="166" xfId="0" applyAlignment="1" applyBorder="1" applyFont="1" applyNumberFormat="1">
      <alignment horizontal="center" vertical="center"/>
    </xf>
    <xf borderId="31" fillId="0" fontId="8" numFmtId="1" xfId="0" applyAlignment="1" applyBorder="1" applyFont="1" applyNumberFormat="1">
      <alignment horizontal="center" readingOrder="0" vertical="center"/>
    </xf>
    <xf borderId="32" fillId="0" fontId="8" numFmtId="0" xfId="0" applyAlignment="1" applyBorder="1" applyFont="1">
      <alignment horizontal="center" readingOrder="0" vertical="center"/>
    </xf>
    <xf borderId="31" fillId="0" fontId="8" numFmtId="0" xfId="0" applyAlignment="1" applyBorder="1" applyFont="1">
      <alignment horizontal="center" readingOrder="0" vertical="center"/>
    </xf>
    <xf borderId="32" fillId="0" fontId="8" numFmtId="1" xfId="0" applyAlignment="1" applyBorder="1" applyFont="1" applyNumberFormat="1">
      <alignment horizontal="center" readingOrder="0" vertical="center"/>
    </xf>
    <xf borderId="22" fillId="0" fontId="8" numFmtId="165" xfId="0" applyAlignment="1" applyBorder="1" applyFont="1" applyNumberFormat="1">
      <alignment horizontal="center" vertical="center"/>
    </xf>
    <xf borderId="0" fillId="0" fontId="13" numFmtId="0" xfId="0" applyAlignment="1" applyFont="1">
      <alignment readingOrder="0" vertical="center"/>
    </xf>
    <xf borderId="22" fillId="0" fontId="8" numFmtId="1" xfId="0" applyAlignment="1" applyBorder="1" applyFont="1" applyNumberFormat="1">
      <alignment horizontal="center" readingOrder="0" vertical="center"/>
    </xf>
    <xf borderId="27" fillId="0" fontId="8" numFmtId="0" xfId="0" applyAlignment="1" applyBorder="1" applyFont="1">
      <alignment horizontal="center" readingOrder="0" vertical="center"/>
    </xf>
    <xf borderId="22" fillId="0" fontId="14" numFmtId="165" xfId="0" applyAlignment="1" applyBorder="1" applyFont="1" applyNumberFormat="1">
      <alignment horizontal="center" vertical="center"/>
    </xf>
    <xf borderId="22" fillId="0" fontId="14" numFmtId="166" xfId="0" applyAlignment="1" applyBorder="1" applyFont="1" applyNumberFormat="1">
      <alignment horizontal="center" vertical="center"/>
    </xf>
    <xf borderId="21" fillId="0" fontId="15" numFmtId="0" xfId="0" applyAlignment="1" applyBorder="1" applyFont="1">
      <alignment horizontal="center" readingOrder="0" vertical="center"/>
    </xf>
    <xf borderId="23" fillId="0" fontId="15" numFmtId="167" xfId="0" applyAlignment="1" applyBorder="1" applyFont="1" applyNumberFormat="1">
      <alignment horizontal="center" readingOrder="0" vertical="center"/>
    </xf>
    <xf borderId="21" fillId="0" fontId="16" numFmtId="166" xfId="0" applyAlignment="1" applyBorder="1" applyFont="1" applyNumberFormat="1">
      <alignment horizontal="center" vertical="center"/>
    </xf>
    <xf borderId="24" fillId="5" fontId="14" numFmtId="165" xfId="0" applyAlignment="1" applyBorder="1" applyFont="1" applyNumberFormat="1">
      <alignment horizontal="center" vertical="center"/>
    </xf>
    <xf borderId="25" fillId="0" fontId="14" numFmtId="0" xfId="0" applyAlignment="1" applyBorder="1" applyFont="1">
      <alignment horizontal="center" readingOrder="0" vertical="center"/>
    </xf>
    <xf borderId="22" fillId="0" fontId="15" numFmtId="0" xfId="0" applyAlignment="1" applyBorder="1" applyFont="1">
      <alignment horizontal="center" readingOrder="0" vertical="center"/>
    </xf>
    <xf borderId="23" fillId="0" fontId="15" numFmtId="0" xfId="0" applyAlignment="1" applyBorder="1" applyFont="1">
      <alignment horizontal="center" readingOrder="0" vertical="center"/>
    </xf>
    <xf borderId="30" fillId="0" fontId="14" numFmtId="1" xfId="0" applyAlignment="1" applyBorder="1" applyFont="1" applyNumberFormat="1">
      <alignment horizontal="center" readingOrder="0" vertical="center"/>
    </xf>
    <xf borderId="26" fillId="0" fontId="15" numFmtId="166" xfId="0" applyAlignment="1" applyBorder="1" applyFont="1" applyNumberFormat="1">
      <alignment horizontal="center" vertical="center"/>
    </xf>
    <xf borderId="31" fillId="0" fontId="14" numFmtId="1" xfId="0" applyAlignment="1" applyBorder="1" applyFont="1" applyNumberFormat="1">
      <alignment horizontal="center" readingOrder="0" vertical="center"/>
    </xf>
    <xf borderId="28" fillId="0" fontId="15" numFmtId="166" xfId="0" applyAlignment="1" applyBorder="1" applyFont="1" applyNumberFormat="1">
      <alignment horizontal="center" vertical="center"/>
    </xf>
    <xf borderId="32" fillId="0" fontId="14" numFmtId="0" xfId="0" applyAlignment="1" applyBorder="1" applyFont="1">
      <alignment horizontal="center" readingOrder="0" vertical="center"/>
    </xf>
    <xf borderId="23" fillId="0" fontId="15" numFmtId="166" xfId="0" applyAlignment="1" applyBorder="1" applyFont="1" applyNumberFormat="1">
      <alignment horizontal="center" readingOrder="0" vertical="center"/>
    </xf>
    <xf borderId="31" fillId="0" fontId="14" numFmtId="0" xfId="0" applyAlignment="1" applyBorder="1" applyFont="1">
      <alignment horizontal="center" readingOrder="0" vertical="center"/>
    </xf>
    <xf borderId="28" fillId="0" fontId="15" numFmtId="166" xfId="0" applyAlignment="1" applyBorder="1" applyFont="1" applyNumberFormat="1">
      <alignment horizontal="center" readingOrder="0" vertical="center"/>
    </xf>
    <xf borderId="32" fillId="0" fontId="14" numFmtId="1" xfId="0" applyAlignment="1" applyBorder="1" applyFont="1" applyNumberFormat="1">
      <alignment horizontal="center" readingOrder="0" vertical="center"/>
    </xf>
    <xf borderId="0" fillId="0" fontId="17" numFmtId="0" xfId="0" applyAlignment="1" applyFont="1">
      <alignment readingOrder="0" vertical="center"/>
    </xf>
    <xf borderId="22" fillId="0" fontId="8" numFmtId="166" xfId="0" applyAlignment="1" applyBorder="1" applyFont="1" applyNumberFormat="1">
      <alignment horizontal="center"/>
    </xf>
    <xf borderId="21" fillId="0" fontId="12" numFmtId="166" xfId="0" applyAlignment="1" applyBorder="1" applyFont="1" applyNumberFormat="1">
      <alignment horizontal="center"/>
    </xf>
    <xf borderId="24" fillId="5" fontId="1" numFmtId="165" xfId="0" applyBorder="1" applyFont="1" applyNumberFormat="1"/>
    <xf borderId="25" fillId="0" fontId="8" numFmtId="0" xfId="0" applyAlignment="1" applyBorder="1" applyFont="1">
      <alignment horizontal="center" readingOrder="0"/>
    </xf>
    <xf borderId="22" fillId="0" fontId="11" numFmtId="0" xfId="0" applyAlignment="1" applyBorder="1" applyFont="1">
      <alignment horizontal="center"/>
    </xf>
    <xf borderId="23" fillId="0" fontId="11" numFmtId="0" xfId="0" applyAlignment="1" applyBorder="1" applyFont="1">
      <alignment horizontal="center" readingOrder="0"/>
    </xf>
    <xf borderId="25" fillId="0" fontId="8" numFmtId="1" xfId="0" applyAlignment="1" applyBorder="1" applyFont="1" applyNumberFormat="1">
      <alignment horizontal="center"/>
    </xf>
    <xf borderId="26" fillId="0" fontId="11" numFmtId="166" xfId="0" applyAlignment="1" applyBorder="1" applyFont="1" applyNumberFormat="1">
      <alignment horizontal="center"/>
    </xf>
    <xf borderId="27" fillId="0" fontId="8" numFmtId="1" xfId="0" applyAlignment="1" applyBorder="1" applyFont="1" applyNumberFormat="1">
      <alignment horizontal="center"/>
    </xf>
    <xf borderId="28" fillId="0" fontId="11" numFmtId="166" xfId="0" applyAlignment="1" applyBorder="1" applyFont="1" applyNumberFormat="1">
      <alignment horizontal="center"/>
    </xf>
    <xf borderId="22" fillId="0" fontId="8" numFmtId="0" xfId="0" applyAlignment="1" applyBorder="1" applyFont="1">
      <alignment horizontal="center"/>
    </xf>
    <xf borderId="23" fillId="0" fontId="11" numFmtId="166" xfId="0" applyAlignment="1" applyBorder="1" applyFont="1" applyNumberFormat="1">
      <alignment horizontal="center"/>
    </xf>
    <xf borderId="27" fillId="0" fontId="8" numFmtId="0" xfId="0" applyAlignment="1" applyBorder="1" applyFont="1">
      <alignment horizontal="center"/>
    </xf>
    <xf borderId="22" fillId="0" fontId="8" numFmtId="1" xfId="0" applyAlignment="1" applyBorder="1" applyFont="1" applyNumberFormat="1">
      <alignment horizontal="center"/>
    </xf>
    <xf borderId="0" fillId="0" fontId="1" numFmtId="0" xfId="0" applyFont="1"/>
    <xf borderId="23" fillId="0" fontId="11" numFmtId="167" xfId="0" applyAlignment="1" applyBorder="1" applyFont="1" applyNumberFormat="1">
      <alignment horizontal="center" readingOrder="0"/>
    </xf>
    <xf borderId="25" fillId="0" fontId="8" numFmtId="1" xfId="0" applyAlignment="1" applyBorder="1" applyFont="1" applyNumberFormat="1">
      <alignment horizontal="center" readingOrder="0"/>
    </xf>
    <xf borderId="26" fillId="0" fontId="11" numFmtId="166" xfId="0" applyAlignment="1" applyBorder="1" applyFont="1" applyNumberFormat="1">
      <alignment horizontal="center" readingOrder="0"/>
    </xf>
    <xf borderId="28" fillId="2" fontId="11" numFmtId="166" xfId="0" applyAlignment="1" applyBorder="1" applyFont="1" applyNumberFormat="1">
      <alignment horizontal="center" readingOrder="0"/>
    </xf>
    <xf borderId="22" fillId="0" fontId="8" numFmtId="1" xfId="0" applyAlignment="1" applyBorder="1" applyFont="1" applyNumberFormat="1">
      <alignment horizontal="center" readingOrder="0"/>
    </xf>
    <xf borderId="27" fillId="0" fontId="8" numFmtId="0" xfId="0" applyAlignment="1" applyBorder="1" applyFont="1">
      <alignment horizontal="center" readingOrder="0"/>
    </xf>
    <xf borderId="21" fillId="6" fontId="8" numFmtId="165" xfId="0" applyAlignment="1" applyBorder="1" applyFill="1" applyFont="1" applyNumberFormat="1">
      <alignment horizontal="center" readingOrder="0"/>
    </xf>
    <xf borderId="23" fillId="0" fontId="11" numFmtId="167" xfId="0" applyAlignment="1" applyBorder="1" applyFont="1" applyNumberFormat="1">
      <alignment horizontal="center"/>
    </xf>
    <xf borderId="25" fillId="0" fontId="8" numFmtId="1" xfId="0" applyAlignment="1" applyBorder="1" applyFont="1" applyNumberFormat="1">
      <alignment horizontal="center" readingOrder="0" vertical="center"/>
    </xf>
    <xf borderId="27" fillId="0" fontId="8" numFmtId="1" xfId="0" applyAlignment="1" applyBorder="1" applyFont="1" applyNumberFormat="1">
      <alignment horizontal="center" readingOrder="0" vertical="center"/>
    </xf>
    <xf borderId="22" fillId="0" fontId="8" numFmtId="0" xfId="0" applyAlignment="1" applyBorder="1" applyFont="1">
      <alignment horizontal="center" readingOrder="0" vertical="center"/>
    </xf>
    <xf borderId="22" fillId="0" fontId="14" numFmtId="166" xfId="0" applyAlignment="1" applyBorder="1" applyFont="1" applyNumberFormat="1">
      <alignment horizontal="center"/>
    </xf>
    <xf borderId="21" fillId="0" fontId="16" numFmtId="166" xfId="0" applyAlignment="1" applyBorder="1" applyFont="1" applyNumberFormat="1">
      <alignment horizontal="center"/>
    </xf>
    <xf borderId="26" fillId="0" fontId="15" numFmtId="166" xfId="0" applyAlignment="1" applyBorder="1" applyFont="1" applyNumberFormat="1">
      <alignment horizontal="center" readingOrder="0" vertical="center"/>
    </xf>
    <xf borderId="28" fillId="7" fontId="15" numFmtId="166" xfId="0" applyAlignment="1" applyBorder="1" applyFill="1" applyFont="1" applyNumberFormat="1">
      <alignment horizontal="center" readingOrder="0" vertical="center"/>
    </xf>
    <xf borderId="24" fillId="5" fontId="1" numFmtId="165" xfId="0" applyAlignment="1" applyBorder="1" applyFont="1" applyNumberFormat="1">
      <alignment vertical="center"/>
    </xf>
    <xf borderId="28" fillId="7" fontId="11" numFmtId="166" xfId="0" applyAlignment="1" applyBorder="1" applyFont="1" applyNumberFormat="1">
      <alignment horizontal="center" readingOrder="0" vertical="center"/>
    </xf>
    <xf borderId="22" fillId="0" fontId="18" numFmtId="165" xfId="0" applyAlignment="1" applyBorder="1" applyFont="1" applyNumberFormat="1">
      <alignment horizontal="center" vertical="center"/>
    </xf>
    <xf borderId="22" fillId="0" fontId="18" numFmtId="166" xfId="0" applyAlignment="1" applyBorder="1" applyFont="1" applyNumberFormat="1">
      <alignment horizontal="center"/>
    </xf>
    <xf borderId="21" fillId="0" fontId="19" numFmtId="0" xfId="0" applyAlignment="1" applyBorder="1" applyFont="1">
      <alignment horizontal="center" readingOrder="0" vertical="center"/>
    </xf>
    <xf borderId="23" fillId="0" fontId="19" numFmtId="0" xfId="0" applyAlignment="1" applyBorder="1" applyFont="1">
      <alignment horizontal="center" readingOrder="0"/>
    </xf>
    <xf borderId="21" fillId="0" fontId="20" numFmtId="166" xfId="0" applyAlignment="1" applyBorder="1" applyFont="1" applyNumberFormat="1">
      <alignment horizontal="center"/>
    </xf>
    <xf borderId="24" fillId="5" fontId="20" numFmtId="165" xfId="0" applyAlignment="1" applyBorder="1" applyFont="1" applyNumberFormat="1">
      <alignment vertical="center"/>
    </xf>
    <xf borderId="25" fillId="0" fontId="18" numFmtId="0" xfId="0" applyAlignment="1" applyBorder="1" applyFont="1">
      <alignment horizontal="center" readingOrder="0" vertical="center"/>
    </xf>
    <xf borderId="22" fillId="0" fontId="19" numFmtId="0" xfId="0" applyAlignment="1" applyBorder="1" applyFont="1">
      <alignment horizontal="center" readingOrder="0" vertical="center"/>
    </xf>
    <xf borderId="23" fillId="0" fontId="19" numFmtId="0" xfId="0" applyAlignment="1" applyBorder="1" applyFont="1">
      <alignment horizontal="center" readingOrder="0" vertical="center"/>
    </xf>
    <xf borderId="30" fillId="0" fontId="18" numFmtId="1" xfId="0" applyAlignment="1" applyBorder="1" applyFont="1" applyNumberFormat="1">
      <alignment horizontal="center" readingOrder="0" vertical="center"/>
    </xf>
    <xf borderId="26" fillId="0" fontId="19" numFmtId="166" xfId="0" applyAlignment="1" applyBorder="1" applyFont="1" applyNumberFormat="1">
      <alignment horizontal="center" readingOrder="0" vertical="center"/>
    </xf>
    <xf borderId="31" fillId="0" fontId="18" numFmtId="1" xfId="0" applyAlignment="1" applyBorder="1" applyFont="1" applyNumberFormat="1">
      <alignment horizontal="center" readingOrder="0" vertical="center"/>
    </xf>
    <xf borderId="28" fillId="0" fontId="19" numFmtId="166" xfId="0" applyAlignment="1" applyBorder="1" applyFont="1" applyNumberFormat="1">
      <alignment horizontal="center" readingOrder="0" vertical="center"/>
    </xf>
    <xf borderId="32" fillId="0" fontId="18" numFmtId="0" xfId="0" applyAlignment="1" applyBorder="1" applyFont="1">
      <alignment horizontal="center" readingOrder="0" vertical="center"/>
    </xf>
    <xf borderId="23" fillId="0" fontId="19" numFmtId="166" xfId="0" applyAlignment="1" applyBorder="1" applyFont="1" applyNumberFormat="1">
      <alignment horizontal="center" vertical="center"/>
    </xf>
    <xf borderId="32" fillId="0" fontId="18" numFmtId="1" xfId="0" applyAlignment="1" applyBorder="1" applyFont="1" applyNumberFormat="1">
      <alignment horizontal="center" readingOrder="0" vertical="center"/>
    </xf>
    <xf borderId="31" fillId="0" fontId="18" numFmtId="0" xfId="0" applyAlignment="1" applyBorder="1" applyFont="1">
      <alignment horizontal="center" readingOrder="0" vertical="center"/>
    </xf>
    <xf borderId="0" fillId="0" fontId="21" numFmtId="0" xfId="0" applyAlignment="1" applyFont="1">
      <alignment readingOrder="0" vertical="center"/>
    </xf>
    <xf borderId="22" fillId="0" fontId="18" numFmtId="166" xfId="0" applyAlignment="1" applyBorder="1" applyFont="1" applyNumberFormat="1">
      <alignment horizontal="center" vertical="center"/>
    </xf>
    <xf borderId="21" fillId="0" fontId="20" numFmtId="166" xfId="0" applyAlignment="1" applyBorder="1" applyFont="1" applyNumberFormat="1">
      <alignment horizontal="center" vertical="center"/>
    </xf>
    <xf borderId="24" fillId="5" fontId="18" numFmtId="165" xfId="0" applyAlignment="1" applyBorder="1" applyFont="1" applyNumberFormat="1">
      <alignment horizontal="center" vertical="center"/>
    </xf>
    <xf borderId="28" fillId="0" fontId="19" numFmtId="166" xfId="0" applyAlignment="1" applyBorder="1" applyFont="1" applyNumberFormat="1">
      <alignment horizontal="center" readingOrder="0"/>
    </xf>
    <xf borderId="28" fillId="0" fontId="19" numFmtId="166" xfId="0" applyAlignment="1" applyBorder="1" applyFont="1" applyNumberFormat="1">
      <alignment horizontal="center" vertical="center"/>
    </xf>
    <xf borderId="21" fillId="0" fontId="11" numFmtId="165" xfId="0" applyAlignment="1" applyBorder="1" applyFont="1" applyNumberFormat="1">
      <alignment horizontal="center" vertical="center"/>
    </xf>
    <xf borderId="23" fillId="0" fontId="8" numFmtId="167" xfId="0" applyAlignment="1" applyBorder="1" applyFont="1" applyNumberFormat="1">
      <alignment horizontal="center" vertical="center"/>
    </xf>
    <xf borderId="29" fillId="0" fontId="12" numFmtId="166" xfId="0" applyAlignment="1" applyBorder="1" applyFont="1" applyNumberFormat="1">
      <alignment horizontal="center" vertical="center"/>
    </xf>
    <xf borderId="25" fillId="0" fontId="8" numFmtId="0" xfId="0" applyAlignment="1" applyBorder="1" applyFont="1">
      <alignment horizontal="center" vertical="center"/>
    </xf>
    <xf borderId="6" fillId="8" fontId="11" numFmtId="0" xfId="0" applyAlignment="1" applyBorder="1" applyFill="1" applyFont="1">
      <alignment horizontal="center" vertical="center"/>
    </xf>
    <xf borderId="7" fillId="8" fontId="8" numFmtId="0" xfId="0" applyAlignment="1" applyBorder="1" applyFont="1">
      <alignment horizontal="center" vertical="center"/>
    </xf>
    <xf borderId="7" fillId="8" fontId="11" numFmtId="0" xfId="0" applyAlignment="1" applyBorder="1" applyFont="1">
      <alignment horizontal="center" vertical="center"/>
    </xf>
    <xf borderId="5" fillId="8" fontId="11" numFmtId="0" xfId="0" applyAlignment="1" applyBorder="1" applyFont="1">
      <alignment horizontal="center" vertical="center"/>
    </xf>
    <xf borderId="9" fillId="0" fontId="22" numFmtId="166" xfId="0" applyAlignment="1" applyBorder="1" applyFont="1" applyNumberFormat="1">
      <alignment horizontal="center" vertical="center"/>
    </xf>
    <xf borderId="33" fillId="0" fontId="22" numFmtId="166" xfId="0" applyAlignment="1" applyBorder="1" applyFont="1" applyNumberFormat="1">
      <alignment horizontal="center" vertical="center"/>
    </xf>
    <xf borderId="34" fillId="5" fontId="11" numFmtId="0" xfId="0" applyAlignment="1" applyBorder="1" applyFont="1">
      <alignment horizontal="center" vertical="center"/>
    </xf>
    <xf borderId="35" fillId="9" fontId="11" numFmtId="0" xfId="0" applyAlignment="1" applyBorder="1" applyFill="1" applyFont="1">
      <alignment horizontal="center" vertical="center"/>
    </xf>
    <xf borderId="36" fillId="9" fontId="11" numFmtId="0" xfId="0" applyAlignment="1" applyBorder="1" applyFont="1">
      <alignment horizontal="center" vertical="center"/>
    </xf>
    <xf borderId="9" fillId="3" fontId="8" numFmtId="0" xfId="0" applyAlignment="1" applyBorder="1" applyFont="1">
      <alignment horizontal="center" readingOrder="0" vertical="center"/>
    </xf>
    <xf borderId="26" fillId="3" fontId="8" numFmtId="0" xfId="0" applyAlignment="1" applyBorder="1" applyFont="1">
      <alignment horizontal="center" vertical="center"/>
    </xf>
    <xf borderId="22" fillId="0" fontId="9" numFmtId="0" xfId="0" applyBorder="1" applyFont="1"/>
    <xf borderId="16" fillId="0" fontId="11" numFmtId="168" xfId="0" applyAlignment="1" applyBorder="1" applyFont="1" applyNumberFormat="1">
      <alignment horizontal="center" vertical="center"/>
    </xf>
    <xf borderId="17" fillId="0" fontId="8" numFmtId="166" xfId="0" applyAlignment="1" applyBorder="1" applyFont="1" applyNumberFormat="1">
      <alignment horizontal="center" vertical="center"/>
    </xf>
    <xf borderId="17" fillId="0" fontId="11" numFmtId="1" xfId="0" applyAlignment="1" applyBorder="1" applyFont="1" applyNumberFormat="1">
      <alignment horizontal="center" vertical="center"/>
    </xf>
    <xf borderId="15" fillId="0" fontId="11" numFmtId="1" xfId="0" applyAlignment="1" applyBorder="1" applyFont="1" applyNumberFormat="1">
      <alignment horizontal="center" vertical="center"/>
    </xf>
    <xf borderId="37" fillId="0" fontId="23" numFmtId="166" xfId="0" applyAlignment="1" applyBorder="1" applyFont="1" applyNumberFormat="1">
      <alignment horizontal="center" vertical="center"/>
    </xf>
    <xf borderId="38" fillId="0" fontId="23" numFmtId="166" xfId="0" applyAlignment="1" applyBorder="1" applyFont="1" applyNumberFormat="1">
      <alignment horizontal="center" vertical="center"/>
    </xf>
    <xf borderId="39" fillId="5" fontId="11" numFmtId="168" xfId="0" applyAlignment="1" applyBorder="1" applyFont="1" applyNumberFormat="1">
      <alignment horizontal="center" vertical="center"/>
    </xf>
    <xf borderId="40" fillId="0" fontId="8" numFmtId="1" xfId="0" applyAlignment="1" applyBorder="1" applyFont="1" applyNumberFormat="1">
      <alignment horizontal="center" readingOrder="0" vertical="center"/>
    </xf>
    <xf borderId="40" fillId="0" fontId="8" numFmtId="1" xfId="0" applyAlignment="1" applyBorder="1" applyFont="1" applyNumberFormat="1">
      <alignment horizontal="center" vertical="center"/>
    </xf>
    <xf borderId="41" fillId="0" fontId="8" numFmtId="1" xfId="0" applyAlignment="1" applyBorder="1" applyFont="1" applyNumberFormat="1">
      <alignment horizontal="center" vertical="center"/>
    </xf>
    <xf borderId="42" fillId="2" fontId="8" numFmtId="1" xfId="0" applyAlignment="1" applyBorder="1" applyFont="1" applyNumberFormat="1">
      <alignment horizontal="center" readingOrder="0" vertical="center"/>
    </xf>
    <xf borderId="43" fillId="0" fontId="11" numFmtId="166" xfId="0" applyAlignment="1" applyBorder="1" applyFont="1" applyNumberFormat="1">
      <alignment horizontal="center" vertical="center"/>
    </xf>
    <xf borderId="44" fillId="0" fontId="8" numFmtId="1" xfId="0" applyAlignment="1" applyBorder="1" applyFont="1" applyNumberFormat="1">
      <alignment horizontal="center" vertical="center"/>
    </xf>
    <xf borderId="45" fillId="0" fontId="11" numFmtId="166" xfId="0" applyAlignment="1" applyBorder="1" applyFont="1" applyNumberFormat="1">
      <alignment horizontal="center" vertical="center"/>
    </xf>
    <xf borderId="42" fillId="0" fontId="8" numFmtId="1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0" fillId="0" fontId="8" numFmtId="0" xfId="0" applyAlignment="1" applyFont="1">
      <alignment horizontal="center" vertical="center"/>
    </xf>
    <xf borderId="0" fillId="0" fontId="24" numFmtId="0" xfId="0" applyAlignment="1" applyFont="1">
      <alignment vertical="center"/>
    </xf>
    <xf borderId="0" fillId="0" fontId="8" numFmtId="0" xfId="0" applyAlignment="1" applyFont="1">
      <alignment vertical="center"/>
    </xf>
    <xf borderId="0" fillId="0" fontId="8" numFmtId="1" xfId="0" applyAlignment="1" applyFont="1" applyNumberFormat="1">
      <alignment horizontal="center" readingOrder="0" vertical="center"/>
    </xf>
    <xf borderId="0" fillId="0" fontId="8" numFmtId="1" xfId="0" applyAlignment="1" applyFont="1" applyNumberFormat="1">
      <alignment horizontal="left" readingOrder="0" vertical="center"/>
    </xf>
    <xf borderId="0" fillId="0" fontId="8" numFmtId="1" xfId="0" applyAlignment="1" applyFont="1" applyNumberFormat="1">
      <alignment horizontal="center" vertical="center"/>
    </xf>
    <xf borderId="0" fillId="0" fontId="11" numFmtId="1" xfId="0" applyAlignment="1" applyFont="1" applyNumberFormat="1">
      <alignment horizontal="center" vertical="center"/>
    </xf>
    <xf borderId="0" fillId="0" fontId="11" numFmtId="0" xfId="0" applyAlignment="1" applyFont="1">
      <alignment readingOrder="0" vertical="center"/>
    </xf>
    <xf borderId="0" fillId="0" fontId="8" numFmtId="0" xfId="0" applyAlignment="1" applyFont="1">
      <alignment horizontal="left" readingOrder="0" vertical="center"/>
    </xf>
    <xf borderId="0" fillId="0" fontId="25" numFmtId="0" xfId="0" applyAlignment="1" applyFont="1">
      <alignment vertical="center"/>
    </xf>
    <xf borderId="0" fillId="0" fontId="13" numFmtId="0" xfId="0" applyAlignment="1" applyFont="1">
      <alignment vertical="center"/>
    </xf>
    <xf borderId="0" fillId="0" fontId="26" numFmtId="0" xfId="0" applyAlignment="1" applyFont="1">
      <alignment vertical="center"/>
    </xf>
    <xf borderId="0" fillId="0" fontId="27" numFmtId="0" xfId="0" applyAlignment="1" applyFont="1">
      <alignment vertical="bottom"/>
    </xf>
    <xf borderId="0" fillId="0" fontId="1" numFmtId="0" xfId="0" applyAlignment="1" applyFont="1">
      <alignment vertical="bottom"/>
    </xf>
    <xf borderId="29" fillId="7" fontId="22" numFmtId="0" xfId="0" applyBorder="1" applyFont="1"/>
    <xf borderId="29" fillId="7" fontId="22" numFmtId="0" xfId="0" applyAlignment="1" applyBorder="1" applyFont="1">
      <alignment horizontal="center"/>
    </xf>
    <xf borderId="0" fillId="7" fontId="22" numFmtId="0" xfId="0" applyAlignment="1" applyFont="1">
      <alignment vertical="bottom"/>
    </xf>
    <xf borderId="29" fillId="0" fontId="6" numFmtId="0" xfId="0" applyBorder="1" applyFont="1"/>
    <xf borderId="29" fillId="0" fontId="6" numFmtId="166" xfId="0" applyAlignment="1" applyBorder="1" applyFont="1" applyNumberFormat="1">
      <alignment horizontal="center"/>
    </xf>
    <xf borderId="29" fillId="0" fontId="1" numFmtId="166" xfId="0" applyAlignment="1" applyBorder="1" applyFont="1" applyNumberFormat="1">
      <alignment horizontal="center"/>
    </xf>
    <xf borderId="29" fillId="0" fontId="1" numFmtId="10" xfId="0" applyAlignment="1" applyBorder="1" applyFont="1" applyNumberFormat="1">
      <alignment horizontal="center"/>
    </xf>
    <xf borderId="0" fillId="0" fontId="6" numFmtId="0" xfId="0" applyAlignment="1" applyFont="1">
      <alignment vertical="bottom"/>
    </xf>
    <xf borderId="0" fillId="0" fontId="22" numFmtId="0" xfId="0" applyFont="1"/>
    <xf borderId="0" fillId="0" fontId="23" numFmtId="166" xfId="0" applyAlignment="1" applyFont="1" applyNumberFormat="1">
      <alignment horizontal="center"/>
    </xf>
    <xf borderId="0" fillId="0" fontId="23" numFmtId="10" xfId="0" applyAlignment="1" applyFont="1" applyNumberFormat="1">
      <alignment horizont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28.38"/>
    <col customWidth="1" min="2" max="2" width="17.13"/>
    <col customWidth="1" min="3" max="3" width="8.25"/>
    <col customWidth="1" min="4" max="4" width="14.38"/>
    <col customWidth="1" min="5" max="5" width="12.38"/>
    <col customWidth="1" min="6" max="6" width="19.0"/>
    <col customWidth="1" min="7" max="7" width="11.75"/>
    <col customWidth="1" min="8" max="8" width="29.5"/>
    <col customWidth="1" min="9" max="9" width="15.13"/>
    <col customWidth="1" min="10" max="10" width="11.25"/>
    <col customWidth="1" min="11" max="13" width="17.0"/>
    <col customWidth="1" min="14" max="14" width="11.38"/>
    <col customWidth="1" min="15" max="17" width="17.38"/>
    <col customWidth="1" min="18" max="18" width="18.63"/>
    <col customWidth="1" min="19" max="21" width="17.38"/>
    <col customWidth="1" min="22" max="22" width="18.63"/>
    <col customWidth="1" min="23" max="23" width="17.13"/>
    <col customWidth="1" min="24" max="24" width="8.25"/>
    <col customWidth="1" min="25" max="25" width="14.38"/>
    <col customWidth="1" min="26" max="26" width="11.75"/>
    <col customWidth="1" min="27" max="27" width="18.38"/>
    <col customWidth="1" min="28" max="34" width="10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1"/>
      <c r="Z1" s="1"/>
      <c r="AA1" s="1"/>
      <c r="AB1" s="1"/>
      <c r="AC1" s="1"/>
      <c r="AD1" s="1"/>
      <c r="AE1" s="1"/>
      <c r="AF1" s="1"/>
      <c r="AG1" s="1"/>
      <c r="AH1" s="1"/>
    </row>
    <row r="2">
      <c r="A2" s="3" t="s">
        <v>0</v>
      </c>
      <c r="B2" s="4">
        <v>46170.0</v>
      </c>
      <c r="C2" s="5"/>
      <c r="D2" s="6" t="s">
        <v>1</v>
      </c>
      <c r="E2" s="5" t="s">
        <v>1</v>
      </c>
      <c r="F2" s="3"/>
      <c r="G2" s="3"/>
      <c r="H2" s="7" t="s">
        <v>2</v>
      </c>
      <c r="I2" s="8"/>
      <c r="J2" s="9" t="s">
        <v>3</v>
      </c>
      <c r="K2" s="9"/>
      <c r="L2" s="9"/>
      <c r="M2" s="9" t="s">
        <v>1</v>
      </c>
      <c r="N2" s="1"/>
      <c r="O2" s="9"/>
      <c r="P2" s="9"/>
      <c r="Q2" s="9" t="s">
        <v>1</v>
      </c>
      <c r="R2" s="1"/>
      <c r="S2" s="9"/>
      <c r="T2" s="9"/>
      <c r="U2" s="9" t="s">
        <v>4</v>
      </c>
      <c r="V2" s="1"/>
      <c r="W2" s="10"/>
      <c r="X2" s="2"/>
      <c r="Y2" s="1"/>
      <c r="Z2" s="1"/>
      <c r="AA2" s="1"/>
      <c r="AB2" s="1"/>
      <c r="AC2" s="1"/>
      <c r="AD2" s="1"/>
      <c r="AE2" s="1"/>
      <c r="AF2" s="1"/>
      <c r="AG2" s="1"/>
      <c r="AH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2"/>
      <c r="X3" s="2"/>
      <c r="Y3" s="1"/>
      <c r="Z3" s="1"/>
      <c r="AA3" s="1"/>
      <c r="AB3" s="1"/>
      <c r="AC3" s="1"/>
      <c r="AD3" s="1"/>
      <c r="AE3" s="1"/>
      <c r="AF3" s="1"/>
      <c r="AG3" s="1"/>
      <c r="AH3" s="1"/>
    </row>
    <row r="4">
      <c r="A4" s="11" t="str">
        <f>H4</f>
        <v>Asistente</v>
      </c>
      <c r="B4" s="12" t="s">
        <v>5</v>
      </c>
      <c r="C4" s="12" t="s">
        <v>6</v>
      </c>
      <c r="D4" s="13" t="s">
        <v>7</v>
      </c>
      <c r="E4" s="14" t="s">
        <v>8</v>
      </c>
      <c r="F4" s="15" t="s">
        <v>9</v>
      </c>
      <c r="G4" s="16"/>
      <c r="H4" s="17" t="s">
        <v>10</v>
      </c>
      <c r="I4" s="18" t="s">
        <v>11</v>
      </c>
      <c r="J4" s="18" t="s">
        <v>12</v>
      </c>
      <c r="K4" s="19" t="s">
        <v>13</v>
      </c>
      <c r="L4" s="20"/>
      <c r="M4" s="21" t="s">
        <v>14</v>
      </c>
      <c r="N4" s="22"/>
      <c r="O4" s="23" t="s">
        <v>15</v>
      </c>
      <c r="P4" s="20"/>
      <c r="Q4" s="21" t="s">
        <v>16</v>
      </c>
      <c r="R4" s="22"/>
      <c r="S4" s="24" t="s">
        <v>17</v>
      </c>
      <c r="T4" s="20"/>
      <c r="U4" s="21" t="s">
        <v>18</v>
      </c>
      <c r="V4" s="22"/>
      <c r="W4" s="8"/>
      <c r="X4" s="8"/>
      <c r="Y4" s="8"/>
      <c r="Z4" s="8"/>
      <c r="AA4" s="8"/>
      <c r="AB4" s="1"/>
      <c r="AC4" s="1"/>
      <c r="AD4" s="1"/>
      <c r="AE4" s="1"/>
      <c r="AF4" s="1"/>
      <c r="AG4" s="1"/>
      <c r="AH4" s="1"/>
    </row>
    <row r="5">
      <c r="A5" s="25" t="s">
        <v>19</v>
      </c>
      <c r="B5" s="26" t="s">
        <v>20</v>
      </c>
      <c r="C5" s="27" t="s">
        <v>21</v>
      </c>
      <c r="D5" s="28" t="s">
        <v>22</v>
      </c>
      <c r="E5" s="29" t="s">
        <v>20</v>
      </c>
      <c r="F5" s="30" t="s">
        <v>20</v>
      </c>
      <c r="G5" s="31"/>
      <c r="H5" s="32" t="s">
        <v>19</v>
      </c>
      <c r="I5" s="33"/>
      <c r="J5" s="33"/>
      <c r="K5" s="34" t="s">
        <v>23</v>
      </c>
      <c r="L5" s="35" t="s">
        <v>24</v>
      </c>
      <c r="M5" s="36" t="s">
        <v>25</v>
      </c>
      <c r="N5" s="37" t="s">
        <v>26</v>
      </c>
      <c r="O5" s="38" t="s">
        <v>11</v>
      </c>
      <c r="P5" s="35">
        <v>3.0</v>
      </c>
      <c r="Q5" s="36" t="s">
        <v>27</v>
      </c>
      <c r="R5" s="37">
        <v>35.0</v>
      </c>
      <c r="S5" s="39" t="s">
        <v>23</v>
      </c>
      <c r="T5" s="35" t="s">
        <v>24</v>
      </c>
      <c r="U5" s="36" t="s">
        <v>27</v>
      </c>
      <c r="V5" s="37" t="s">
        <v>26</v>
      </c>
      <c r="W5" s="8"/>
      <c r="X5" s="8"/>
      <c r="Y5" s="8"/>
      <c r="Z5" s="8"/>
      <c r="AA5" s="8"/>
      <c r="AB5" s="1"/>
      <c r="AC5" s="1"/>
      <c r="AD5" s="1"/>
      <c r="AE5" s="1"/>
      <c r="AF5" s="1"/>
      <c r="AG5" s="1"/>
      <c r="AH5" s="1"/>
    </row>
    <row r="6">
      <c r="A6" s="40" t="str">
        <f t="shared" ref="A6:A38" si="1">H6</f>
        <v>Comando34</v>
      </c>
      <c r="B6" s="41">
        <f t="shared" ref="B6:B38" si="2">E6-F6</f>
        <v>249</v>
      </c>
      <c r="C6" s="42" t="s">
        <v>28</v>
      </c>
      <c r="D6" s="43">
        <v>46134.0</v>
      </c>
      <c r="E6" s="44">
        <f t="shared" ref="E6:E38" si="3">L6+N6+P6+R6+T6+V6</f>
        <v>267</v>
      </c>
      <c r="F6" s="44">
        <f t="shared" ref="F6:F38" si="4">P6+15*J6</f>
        <v>18</v>
      </c>
      <c r="G6" s="45"/>
      <c r="H6" s="46" t="s">
        <v>29</v>
      </c>
      <c r="I6" s="47">
        <v>1.0</v>
      </c>
      <c r="J6" s="48">
        <v>1.0</v>
      </c>
      <c r="K6" s="49">
        <v>1.0</v>
      </c>
      <c r="L6" s="50">
        <v>107.0</v>
      </c>
      <c r="M6" s="51">
        <v>1.0</v>
      </c>
      <c r="N6" s="52">
        <v>0.0</v>
      </c>
      <c r="O6" s="53">
        <v>1.0</v>
      </c>
      <c r="P6" s="54">
        <f t="shared" ref="P6:P22" si="5">O6*$P$5</f>
        <v>3</v>
      </c>
      <c r="Q6" s="55">
        <v>1.0</v>
      </c>
      <c r="R6" s="56">
        <f t="shared" ref="R6:R22" si="6">Q6*$R$5</f>
        <v>35</v>
      </c>
      <c r="S6" s="57">
        <v>1.0</v>
      </c>
      <c r="T6" s="50">
        <v>107.0</v>
      </c>
      <c r="U6" s="55">
        <v>1.0</v>
      </c>
      <c r="V6" s="52">
        <v>15.0</v>
      </c>
      <c r="W6" s="8"/>
      <c r="X6" s="8"/>
      <c r="Y6" s="8"/>
      <c r="Z6" s="8"/>
      <c r="AA6" s="8"/>
      <c r="AB6" s="1"/>
      <c r="AC6" s="1"/>
      <c r="AD6" s="1"/>
      <c r="AE6" s="1"/>
      <c r="AF6" s="1"/>
      <c r="AG6" s="1"/>
      <c r="AH6" s="1"/>
    </row>
    <row r="7">
      <c r="A7" s="58" t="str">
        <f t="shared" si="1"/>
        <v>Absaab</v>
      </c>
      <c r="B7" s="41">
        <f t="shared" si="2"/>
        <v>377</v>
      </c>
      <c r="C7" s="42" t="s">
        <v>28</v>
      </c>
      <c r="D7" s="43">
        <v>46139.0</v>
      </c>
      <c r="E7" s="44">
        <f t="shared" si="3"/>
        <v>398</v>
      </c>
      <c r="F7" s="44">
        <f t="shared" si="4"/>
        <v>21</v>
      </c>
      <c r="G7" s="45"/>
      <c r="H7" s="46" t="s">
        <v>30</v>
      </c>
      <c r="I7" s="59">
        <v>2.0</v>
      </c>
      <c r="J7" s="60">
        <v>1.0</v>
      </c>
      <c r="K7" s="61">
        <v>2.0</v>
      </c>
      <c r="L7" s="62">
        <f t="shared" ref="L7:L11" si="7">2*73</f>
        <v>146</v>
      </c>
      <c r="M7" s="63">
        <v>2.0</v>
      </c>
      <c r="N7" s="56">
        <f t="shared" ref="N7:N11" si="8">M7*0</f>
        <v>0</v>
      </c>
      <c r="O7" s="64">
        <v>2.0</v>
      </c>
      <c r="P7" s="54">
        <f t="shared" si="5"/>
        <v>6</v>
      </c>
      <c r="Q7" s="65">
        <v>2.0</v>
      </c>
      <c r="R7" s="56">
        <f t="shared" si="6"/>
        <v>70</v>
      </c>
      <c r="S7" s="66">
        <v>2.0</v>
      </c>
      <c r="T7" s="62">
        <f t="shared" ref="T7:T11" si="9">2*73</f>
        <v>146</v>
      </c>
      <c r="U7" s="65">
        <v>2.0</v>
      </c>
      <c r="V7" s="52">
        <v>30.0</v>
      </c>
      <c r="W7" s="8"/>
      <c r="X7" s="8"/>
      <c r="Y7" s="8"/>
      <c r="Z7" s="8"/>
      <c r="AA7" s="8"/>
      <c r="AB7" s="1"/>
      <c r="AC7" s="1"/>
      <c r="AD7" s="1"/>
      <c r="AE7" s="1"/>
      <c r="AF7" s="1"/>
      <c r="AG7" s="1"/>
      <c r="AH7" s="1"/>
    </row>
    <row r="8">
      <c r="A8" s="58" t="str">
        <f t="shared" si="1"/>
        <v>Mintxo + Dalai</v>
      </c>
      <c r="B8" s="41">
        <f t="shared" si="2"/>
        <v>362</v>
      </c>
      <c r="C8" s="42" t="s">
        <v>28</v>
      </c>
      <c r="D8" s="43">
        <v>46136.0</v>
      </c>
      <c r="E8" s="44">
        <f t="shared" si="3"/>
        <v>398</v>
      </c>
      <c r="F8" s="44">
        <f t="shared" si="4"/>
        <v>36</v>
      </c>
      <c r="G8" s="45"/>
      <c r="H8" s="46" t="s">
        <v>31</v>
      </c>
      <c r="I8" s="59">
        <v>2.0</v>
      </c>
      <c r="J8" s="60">
        <v>2.0</v>
      </c>
      <c r="K8" s="61">
        <v>2.0</v>
      </c>
      <c r="L8" s="62">
        <f t="shared" si="7"/>
        <v>146</v>
      </c>
      <c r="M8" s="63">
        <v>2.0</v>
      </c>
      <c r="N8" s="56">
        <f t="shared" si="8"/>
        <v>0</v>
      </c>
      <c r="O8" s="64">
        <v>2.0</v>
      </c>
      <c r="P8" s="54">
        <f t="shared" si="5"/>
        <v>6</v>
      </c>
      <c r="Q8" s="65">
        <v>2.0</v>
      </c>
      <c r="R8" s="56">
        <f t="shared" si="6"/>
        <v>70</v>
      </c>
      <c r="S8" s="66">
        <v>2.0</v>
      </c>
      <c r="T8" s="62">
        <f t="shared" si="9"/>
        <v>146</v>
      </c>
      <c r="U8" s="65">
        <v>2.0</v>
      </c>
      <c r="V8" s="52">
        <v>30.0</v>
      </c>
      <c r="W8" s="8"/>
      <c r="X8" s="8"/>
      <c r="Y8" s="8"/>
      <c r="Z8" s="8"/>
      <c r="AA8" s="8"/>
      <c r="AB8" s="1"/>
      <c r="AC8" s="1"/>
      <c r="AD8" s="1"/>
      <c r="AE8" s="1"/>
      <c r="AF8" s="1"/>
      <c r="AG8" s="1"/>
      <c r="AH8" s="1"/>
    </row>
    <row r="9">
      <c r="A9" s="58" t="str">
        <f t="shared" si="1"/>
        <v>Jureman</v>
      </c>
      <c r="B9" s="41">
        <f t="shared" si="2"/>
        <v>377</v>
      </c>
      <c r="C9" s="42" t="s">
        <v>28</v>
      </c>
      <c r="D9" s="43">
        <v>46132.0</v>
      </c>
      <c r="E9" s="44">
        <f t="shared" si="3"/>
        <v>398</v>
      </c>
      <c r="F9" s="44">
        <f t="shared" si="4"/>
        <v>21</v>
      </c>
      <c r="G9" s="45"/>
      <c r="H9" s="46" t="s">
        <v>32</v>
      </c>
      <c r="I9" s="59">
        <v>2.0</v>
      </c>
      <c r="J9" s="60">
        <v>1.0</v>
      </c>
      <c r="K9" s="61">
        <v>2.0</v>
      </c>
      <c r="L9" s="62">
        <f t="shared" si="7"/>
        <v>146</v>
      </c>
      <c r="M9" s="63">
        <v>2.0</v>
      </c>
      <c r="N9" s="56">
        <f t="shared" si="8"/>
        <v>0</v>
      </c>
      <c r="O9" s="64">
        <v>2.0</v>
      </c>
      <c r="P9" s="54">
        <f t="shared" si="5"/>
        <v>6</v>
      </c>
      <c r="Q9" s="65">
        <v>2.0</v>
      </c>
      <c r="R9" s="56">
        <f t="shared" si="6"/>
        <v>70</v>
      </c>
      <c r="S9" s="66">
        <v>2.0</v>
      </c>
      <c r="T9" s="62">
        <f t="shared" si="9"/>
        <v>146</v>
      </c>
      <c r="U9" s="65">
        <v>2.0</v>
      </c>
      <c r="V9" s="52">
        <v>30.0</v>
      </c>
      <c r="W9" s="8"/>
      <c r="X9" s="8"/>
      <c r="Y9" s="8"/>
      <c r="Z9" s="8"/>
      <c r="AA9" s="8"/>
      <c r="AB9" s="1"/>
      <c r="AC9" s="1"/>
      <c r="AD9" s="1"/>
      <c r="AE9" s="1"/>
      <c r="AF9" s="1"/>
      <c r="AG9" s="1"/>
      <c r="AH9" s="1"/>
    </row>
    <row r="10">
      <c r="A10" s="67" t="str">
        <f t="shared" si="1"/>
        <v>Parri</v>
      </c>
      <c r="B10" s="41">
        <f t="shared" si="2"/>
        <v>377</v>
      </c>
      <c r="C10" s="42" t="s">
        <v>28</v>
      </c>
      <c r="D10" s="43">
        <v>46129.0</v>
      </c>
      <c r="E10" s="44">
        <f t="shared" si="3"/>
        <v>398</v>
      </c>
      <c r="F10" s="44">
        <f t="shared" si="4"/>
        <v>21</v>
      </c>
      <c r="G10" s="45"/>
      <c r="H10" s="46" t="s">
        <v>33</v>
      </c>
      <c r="I10" s="59">
        <v>2.0</v>
      </c>
      <c r="J10" s="60">
        <v>1.0</v>
      </c>
      <c r="K10" s="61">
        <v>2.0</v>
      </c>
      <c r="L10" s="62">
        <f t="shared" si="7"/>
        <v>146</v>
      </c>
      <c r="M10" s="63">
        <v>2.0</v>
      </c>
      <c r="N10" s="56">
        <f t="shared" si="8"/>
        <v>0</v>
      </c>
      <c r="O10" s="64">
        <v>2.0</v>
      </c>
      <c r="P10" s="54">
        <f t="shared" si="5"/>
        <v>6</v>
      </c>
      <c r="Q10" s="65">
        <v>2.0</v>
      </c>
      <c r="R10" s="56">
        <f t="shared" si="6"/>
        <v>70</v>
      </c>
      <c r="S10" s="66">
        <v>2.0</v>
      </c>
      <c r="T10" s="62">
        <f t="shared" si="9"/>
        <v>146</v>
      </c>
      <c r="U10" s="65">
        <v>2.0</v>
      </c>
      <c r="V10" s="52">
        <v>30.0</v>
      </c>
      <c r="W10" s="8"/>
      <c r="X10" s="8"/>
      <c r="Y10" s="8"/>
      <c r="Z10" s="8"/>
      <c r="AA10" s="8"/>
      <c r="AB10" s="1"/>
      <c r="AC10" s="1"/>
      <c r="AD10" s="1"/>
      <c r="AE10" s="1"/>
      <c r="AF10" s="1"/>
      <c r="AG10" s="1"/>
      <c r="AH10" s="1"/>
    </row>
    <row r="11">
      <c r="A11" s="67" t="str">
        <f t="shared" si="1"/>
        <v>Alfaberto</v>
      </c>
      <c r="B11" s="41">
        <f t="shared" si="2"/>
        <v>377</v>
      </c>
      <c r="C11" s="42" t="s">
        <v>28</v>
      </c>
      <c r="D11" s="43">
        <v>46142.0</v>
      </c>
      <c r="E11" s="44">
        <f t="shared" si="3"/>
        <v>398</v>
      </c>
      <c r="F11" s="44">
        <f t="shared" si="4"/>
        <v>21</v>
      </c>
      <c r="G11" s="45"/>
      <c r="H11" s="46" t="s">
        <v>34</v>
      </c>
      <c r="I11" s="59">
        <v>2.0</v>
      </c>
      <c r="J11" s="60">
        <v>1.0</v>
      </c>
      <c r="K11" s="61">
        <v>2.0</v>
      </c>
      <c r="L11" s="62">
        <f t="shared" si="7"/>
        <v>146</v>
      </c>
      <c r="M11" s="63">
        <v>2.0</v>
      </c>
      <c r="N11" s="56">
        <f t="shared" si="8"/>
        <v>0</v>
      </c>
      <c r="O11" s="64">
        <v>2.0</v>
      </c>
      <c r="P11" s="54">
        <f t="shared" si="5"/>
        <v>6</v>
      </c>
      <c r="Q11" s="65">
        <v>2.0</v>
      </c>
      <c r="R11" s="56">
        <f t="shared" si="6"/>
        <v>70</v>
      </c>
      <c r="S11" s="66">
        <v>2.0</v>
      </c>
      <c r="T11" s="62">
        <f t="shared" si="9"/>
        <v>146</v>
      </c>
      <c r="U11" s="65">
        <v>2.0</v>
      </c>
      <c r="V11" s="52">
        <v>30.0</v>
      </c>
      <c r="W11" s="8"/>
      <c r="X11" s="8"/>
      <c r="Y11" s="8"/>
      <c r="Z11" s="8"/>
      <c r="AA11" s="8"/>
      <c r="AB11" s="1"/>
      <c r="AC11" s="1"/>
      <c r="AD11" s="1"/>
      <c r="AE11" s="1"/>
      <c r="AF11" s="1"/>
      <c r="AG11" s="1"/>
      <c r="AH11" s="1"/>
    </row>
    <row r="12">
      <c r="A12" s="67" t="str">
        <f t="shared" si="1"/>
        <v>JLE</v>
      </c>
      <c r="B12" s="41">
        <f t="shared" si="2"/>
        <v>249</v>
      </c>
      <c r="C12" s="42" t="s">
        <v>28</v>
      </c>
      <c r="D12" s="43">
        <v>46126.0</v>
      </c>
      <c r="E12" s="44">
        <f t="shared" si="3"/>
        <v>267</v>
      </c>
      <c r="F12" s="44">
        <f t="shared" si="4"/>
        <v>18</v>
      </c>
      <c r="G12" s="45"/>
      <c r="H12" s="46" t="s">
        <v>35</v>
      </c>
      <c r="I12" s="47">
        <v>1.0</v>
      </c>
      <c r="J12" s="48">
        <v>1.0</v>
      </c>
      <c r="K12" s="49">
        <v>1.0</v>
      </c>
      <c r="L12" s="50">
        <v>107.0</v>
      </c>
      <c r="M12" s="51">
        <v>1.0</v>
      </c>
      <c r="N12" s="52">
        <v>0.0</v>
      </c>
      <c r="O12" s="53">
        <v>1.0</v>
      </c>
      <c r="P12" s="54">
        <f t="shared" si="5"/>
        <v>3</v>
      </c>
      <c r="Q12" s="55">
        <v>1.0</v>
      </c>
      <c r="R12" s="56">
        <f t="shared" si="6"/>
        <v>35</v>
      </c>
      <c r="S12" s="57">
        <v>1.0</v>
      </c>
      <c r="T12" s="50">
        <v>107.0</v>
      </c>
      <c r="U12" s="55">
        <v>1.0</v>
      </c>
      <c r="V12" s="52">
        <v>15.0</v>
      </c>
      <c r="W12" s="8"/>
      <c r="X12" s="8"/>
      <c r="Y12" s="8"/>
      <c r="Z12" s="8"/>
      <c r="AA12" s="8"/>
      <c r="AB12" s="1"/>
      <c r="AC12" s="1"/>
      <c r="AD12" s="1"/>
      <c r="AE12" s="1"/>
      <c r="AF12" s="1"/>
      <c r="AG12" s="1"/>
      <c r="AH12" s="1"/>
    </row>
    <row r="13">
      <c r="A13" s="67" t="str">
        <f t="shared" si="1"/>
        <v>PPmartin</v>
      </c>
      <c r="B13" s="41">
        <f t="shared" si="2"/>
        <v>769</v>
      </c>
      <c r="C13" s="42" t="s">
        <v>28</v>
      </c>
      <c r="D13" s="43">
        <v>46133.0</v>
      </c>
      <c r="E13" s="44">
        <f t="shared" si="3"/>
        <v>796</v>
      </c>
      <c r="F13" s="44">
        <f t="shared" si="4"/>
        <v>27</v>
      </c>
      <c r="G13" s="45"/>
      <c r="H13" s="46" t="s">
        <v>36</v>
      </c>
      <c r="I13" s="59">
        <v>4.0</v>
      </c>
      <c r="J13" s="60">
        <v>1.0</v>
      </c>
      <c r="K13" s="61">
        <v>4.0</v>
      </c>
      <c r="L13" s="50">
        <v>292.0</v>
      </c>
      <c r="M13" s="63">
        <v>4.0</v>
      </c>
      <c r="N13" s="52">
        <v>0.0</v>
      </c>
      <c r="O13" s="64">
        <v>4.0</v>
      </c>
      <c r="P13" s="54">
        <f t="shared" si="5"/>
        <v>12</v>
      </c>
      <c r="Q13" s="65">
        <v>4.0</v>
      </c>
      <c r="R13" s="56">
        <f t="shared" si="6"/>
        <v>140</v>
      </c>
      <c r="S13" s="66">
        <v>4.0</v>
      </c>
      <c r="T13" s="50">
        <v>292.0</v>
      </c>
      <c r="U13" s="65">
        <v>4.0</v>
      </c>
      <c r="V13" s="52">
        <v>60.0</v>
      </c>
      <c r="W13" s="8"/>
      <c r="X13" s="8"/>
      <c r="Y13" s="8"/>
      <c r="Z13" s="8"/>
      <c r="AA13" s="8"/>
      <c r="AB13" s="1"/>
      <c r="AC13" s="1"/>
      <c r="AD13" s="1"/>
      <c r="AE13" s="1"/>
      <c r="AF13" s="1"/>
      <c r="AG13" s="1"/>
      <c r="AH13" s="1"/>
    </row>
    <row r="14">
      <c r="A14" s="67" t="str">
        <f t="shared" si="1"/>
        <v>Perdi</v>
      </c>
      <c r="B14" s="41">
        <f t="shared" si="2"/>
        <v>249</v>
      </c>
      <c r="C14" s="42" t="s">
        <v>28</v>
      </c>
      <c r="D14" s="43">
        <v>46141.0</v>
      </c>
      <c r="E14" s="44">
        <f t="shared" si="3"/>
        <v>267</v>
      </c>
      <c r="F14" s="44">
        <f t="shared" si="4"/>
        <v>18</v>
      </c>
      <c r="G14" s="45"/>
      <c r="H14" s="46" t="s">
        <v>37</v>
      </c>
      <c r="I14" s="47">
        <v>1.0</v>
      </c>
      <c r="J14" s="48">
        <v>1.0</v>
      </c>
      <c r="K14" s="49">
        <v>1.0</v>
      </c>
      <c r="L14" s="50">
        <v>107.0</v>
      </c>
      <c r="M14" s="51">
        <v>1.0</v>
      </c>
      <c r="N14" s="52">
        <v>0.0</v>
      </c>
      <c r="O14" s="53">
        <v>1.0</v>
      </c>
      <c r="P14" s="54">
        <f t="shared" si="5"/>
        <v>3</v>
      </c>
      <c r="Q14" s="55">
        <v>1.0</v>
      </c>
      <c r="R14" s="56">
        <f t="shared" si="6"/>
        <v>35</v>
      </c>
      <c r="S14" s="57">
        <v>1.0</v>
      </c>
      <c r="T14" s="50">
        <v>107.0</v>
      </c>
      <c r="U14" s="55">
        <v>1.0</v>
      </c>
      <c r="V14" s="52">
        <v>15.0</v>
      </c>
      <c r="W14" s="8"/>
      <c r="X14" s="8"/>
      <c r="Y14" s="8"/>
      <c r="Z14" s="8"/>
      <c r="AA14" s="8"/>
      <c r="AB14" s="1"/>
      <c r="AC14" s="1"/>
      <c r="AD14" s="1"/>
      <c r="AE14" s="1"/>
      <c r="AF14" s="1"/>
      <c r="AG14" s="1"/>
      <c r="AH14" s="1"/>
    </row>
    <row r="15" ht="15.75" customHeight="1">
      <c r="A15" s="67" t="str">
        <f t="shared" si="1"/>
        <v>Javichu + JavichuJR</v>
      </c>
      <c r="B15" s="41">
        <f t="shared" si="2"/>
        <v>362</v>
      </c>
      <c r="C15" s="42" t="s">
        <v>28</v>
      </c>
      <c r="D15" s="43">
        <v>46132.0</v>
      </c>
      <c r="E15" s="44">
        <f t="shared" si="3"/>
        <v>398</v>
      </c>
      <c r="F15" s="44">
        <f t="shared" si="4"/>
        <v>36</v>
      </c>
      <c r="G15" s="45"/>
      <c r="H15" s="46" t="s">
        <v>38</v>
      </c>
      <c r="I15" s="59">
        <v>2.0</v>
      </c>
      <c r="J15" s="60">
        <v>2.0</v>
      </c>
      <c r="K15" s="61">
        <v>2.0</v>
      </c>
      <c r="L15" s="62">
        <f t="shared" ref="L15:L18" si="10">2*73</f>
        <v>146</v>
      </c>
      <c r="M15" s="63">
        <v>2.0</v>
      </c>
      <c r="N15" s="56">
        <f t="shared" ref="N15:N18" si="11">M15*0</f>
        <v>0</v>
      </c>
      <c r="O15" s="64">
        <v>2.0</v>
      </c>
      <c r="P15" s="54">
        <f t="shared" si="5"/>
        <v>6</v>
      </c>
      <c r="Q15" s="65">
        <v>2.0</v>
      </c>
      <c r="R15" s="56">
        <f t="shared" si="6"/>
        <v>70</v>
      </c>
      <c r="S15" s="66">
        <v>2.0</v>
      </c>
      <c r="T15" s="62">
        <f t="shared" ref="T15:T18" si="12">2*73</f>
        <v>146</v>
      </c>
      <c r="U15" s="65">
        <v>2.0</v>
      </c>
      <c r="V15" s="52">
        <v>30.0</v>
      </c>
      <c r="W15" s="68" t="s">
        <v>39</v>
      </c>
      <c r="X15" s="8"/>
      <c r="Y15" s="8"/>
      <c r="Z15" s="8"/>
      <c r="AA15" s="8"/>
      <c r="AB15" s="1"/>
      <c r="AC15" s="1"/>
      <c r="AD15" s="1"/>
      <c r="AE15" s="1"/>
      <c r="AF15" s="1"/>
      <c r="AG15" s="1"/>
      <c r="AH15" s="1"/>
    </row>
    <row r="16" ht="15.75" customHeight="1">
      <c r="A16" s="67" t="str">
        <f t="shared" si="1"/>
        <v>Ric_Saabosch</v>
      </c>
      <c r="B16" s="41">
        <f t="shared" si="2"/>
        <v>377</v>
      </c>
      <c r="C16" s="42" t="s">
        <v>28</v>
      </c>
      <c r="D16" s="43">
        <v>46141.0</v>
      </c>
      <c r="E16" s="44">
        <f t="shared" si="3"/>
        <v>398</v>
      </c>
      <c r="F16" s="44">
        <f t="shared" si="4"/>
        <v>21</v>
      </c>
      <c r="G16" s="45"/>
      <c r="H16" s="46" t="s">
        <v>40</v>
      </c>
      <c r="I16" s="59">
        <v>2.0</v>
      </c>
      <c r="J16" s="60">
        <v>1.0</v>
      </c>
      <c r="K16" s="61">
        <v>2.0</v>
      </c>
      <c r="L16" s="62">
        <f t="shared" si="10"/>
        <v>146</v>
      </c>
      <c r="M16" s="63">
        <v>2.0</v>
      </c>
      <c r="N16" s="56">
        <f t="shared" si="11"/>
        <v>0</v>
      </c>
      <c r="O16" s="64">
        <v>2.0</v>
      </c>
      <c r="P16" s="54">
        <f t="shared" si="5"/>
        <v>6</v>
      </c>
      <c r="Q16" s="65">
        <v>2.0</v>
      </c>
      <c r="R16" s="56">
        <f t="shared" si="6"/>
        <v>70</v>
      </c>
      <c r="S16" s="66">
        <v>2.0</v>
      </c>
      <c r="T16" s="62">
        <f t="shared" si="12"/>
        <v>146</v>
      </c>
      <c r="U16" s="65">
        <v>2.0</v>
      </c>
      <c r="V16" s="52">
        <v>30.0</v>
      </c>
      <c r="W16" s="8"/>
      <c r="X16" s="8"/>
      <c r="Y16" s="8"/>
      <c r="Z16" s="8"/>
      <c r="AA16" s="8"/>
      <c r="AB16" s="1"/>
      <c r="AC16" s="1"/>
      <c r="AD16" s="1"/>
      <c r="AE16" s="1"/>
      <c r="AF16" s="1"/>
      <c r="AG16" s="1"/>
      <c r="AH16" s="1"/>
    </row>
    <row r="17" ht="15.75" customHeight="1">
      <c r="A17" s="67" t="str">
        <f t="shared" si="1"/>
        <v>Enric</v>
      </c>
      <c r="B17" s="41">
        <f t="shared" si="2"/>
        <v>377</v>
      </c>
      <c r="C17" s="42" t="s">
        <v>28</v>
      </c>
      <c r="D17" s="43">
        <v>46142.0</v>
      </c>
      <c r="E17" s="44">
        <f t="shared" si="3"/>
        <v>398</v>
      </c>
      <c r="F17" s="44">
        <f t="shared" si="4"/>
        <v>21</v>
      </c>
      <c r="G17" s="45"/>
      <c r="H17" s="46" t="s">
        <v>41</v>
      </c>
      <c r="I17" s="59">
        <v>2.0</v>
      </c>
      <c r="J17" s="60">
        <v>1.0</v>
      </c>
      <c r="K17" s="61">
        <v>2.0</v>
      </c>
      <c r="L17" s="62">
        <f t="shared" si="10"/>
        <v>146</v>
      </c>
      <c r="M17" s="63">
        <v>2.0</v>
      </c>
      <c r="N17" s="56">
        <f t="shared" si="11"/>
        <v>0</v>
      </c>
      <c r="O17" s="64">
        <v>2.0</v>
      </c>
      <c r="P17" s="54">
        <f t="shared" si="5"/>
        <v>6</v>
      </c>
      <c r="Q17" s="65">
        <v>2.0</v>
      </c>
      <c r="R17" s="56">
        <f t="shared" si="6"/>
        <v>70</v>
      </c>
      <c r="S17" s="66">
        <v>2.0</v>
      </c>
      <c r="T17" s="62">
        <f t="shared" si="12"/>
        <v>146</v>
      </c>
      <c r="U17" s="65">
        <v>2.0</v>
      </c>
      <c r="V17" s="52">
        <v>30.0</v>
      </c>
      <c r="W17" s="8"/>
      <c r="X17" s="8"/>
      <c r="Y17" s="8"/>
      <c r="Z17" s="8"/>
      <c r="AA17" s="8"/>
      <c r="AB17" s="1"/>
      <c r="AC17" s="1"/>
      <c r="AD17" s="1"/>
      <c r="AE17" s="1"/>
      <c r="AF17" s="1"/>
      <c r="AG17" s="1"/>
      <c r="AH17" s="1"/>
    </row>
    <row r="18" ht="15.75" customHeight="1">
      <c r="A18" s="67" t="str">
        <f t="shared" si="1"/>
        <v>Kepamaciass</v>
      </c>
      <c r="B18" s="41">
        <f t="shared" si="2"/>
        <v>377</v>
      </c>
      <c r="C18" s="42" t="s">
        <v>28</v>
      </c>
      <c r="D18" s="43">
        <v>46128.0</v>
      </c>
      <c r="E18" s="44">
        <f t="shared" si="3"/>
        <v>398</v>
      </c>
      <c r="F18" s="44">
        <f t="shared" si="4"/>
        <v>21</v>
      </c>
      <c r="G18" s="45"/>
      <c r="H18" s="46" t="s">
        <v>42</v>
      </c>
      <c r="I18" s="59">
        <v>2.0</v>
      </c>
      <c r="J18" s="60">
        <v>1.0</v>
      </c>
      <c r="K18" s="61">
        <v>2.0</v>
      </c>
      <c r="L18" s="62">
        <f t="shared" si="10"/>
        <v>146</v>
      </c>
      <c r="M18" s="63">
        <v>2.0</v>
      </c>
      <c r="N18" s="56">
        <f t="shared" si="11"/>
        <v>0</v>
      </c>
      <c r="O18" s="64">
        <v>2.0</v>
      </c>
      <c r="P18" s="54">
        <f t="shared" si="5"/>
        <v>6</v>
      </c>
      <c r="Q18" s="65">
        <v>2.0</v>
      </c>
      <c r="R18" s="56">
        <f t="shared" si="6"/>
        <v>70</v>
      </c>
      <c r="S18" s="66">
        <v>2.0</v>
      </c>
      <c r="T18" s="62">
        <f t="shared" si="12"/>
        <v>146</v>
      </c>
      <c r="U18" s="65">
        <v>2.0</v>
      </c>
      <c r="V18" s="52">
        <v>30.0</v>
      </c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</row>
    <row r="19" ht="15.75" customHeight="1">
      <c r="A19" s="67" t="str">
        <f t="shared" si="1"/>
        <v>Cmartin</v>
      </c>
      <c r="B19" s="41">
        <f t="shared" si="2"/>
        <v>249</v>
      </c>
      <c r="C19" s="42" t="s">
        <v>28</v>
      </c>
      <c r="D19" s="43">
        <v>46140.0</v>
      </c>
      <c r="E19" s="44">
        <f t="shared" si="3"/>
        <v>267</v>
      </c>
      <c r="F19" s="44">
        <f t="shared" si="4"/>
        <v>18</v>
      </c>
      <c r="G19" s="45"/>
      <c r="H19" s="46" t="s">
        <v>43</v>
      </c>
      <c r="I19" s="47">
        <v>1.0</v>
      </c>
      <c r="J19" s="48">
        <v>1.0</v>
      </c>
      <c r="K19" s="49">
        <v>1.0</v>
      </c>
      <c r="L19" s="50">
        <v>107.0</v>
      </c>
      <c r="M19" s="51">
        <v>1.0</v>
      </c>
      <c r="N19" s="52">
        <v>0.0</v>
      </c>
      <c r="O19" s="53">
        <v>1.0</v>
      </c>
      <c r="P19" s="54">
        <f t="shared" si="5"/>
        <v>3</v>
      </c>
      <c r="Q19" s="55">
        <v>1.0</v>
      </c>
      <c r="R19" s="56">
        <f t="shared" si="6"/>
        <v>35</v>
      </c>
      <c r="S19" s="57">
        <v>1.0</v>
      </c>
      <c r="T19" s="50">
        <v>107.0</v>
      </c>
      <c r="U19" s="55">
        <v>1.0</v>
      </c>
      <c r="V19" s="52">
        <v>15.0</v>
      </c>
      <c r="W19" s="8"/>
      <c r="X19" s="8"/>
      <c r="Y19" s="8"/>
      <c r="Z19" s="8"/>
      <c r="AA19" s="8"/>
      <c r="AB19" s="1"/>
      <c r="AC19" s="1"/>
      <c r="AD19" s="1"/>
      <c r="AE19" s="1"/>
      <c r="AF19" s="1"/>
      <c r="AG19" s="1"/>
      <c r="AH19" s="1"/>
    </row>
    <row r="20" ht="15.75" customHeight="1">
      <c r="A20" s="67" t="str">
        <f t="shared" si="1"/>
        <v>Martín</v>
      </c>
      <c r="B20" s="41">
        <f t="shared" si="2"/>
        <v>127</v>
      </c>
      <c r="C20" s="42" t="s">
        <v>28</v>
      </c>
      <c r="D20" s="43">
        <v>46142.0</v>
      </c>
      <c r="E20" s="44">
        <f t="shared" si="3"/>
        <v>145</v>
      </c>
      <c r="F20" s="44">
        <f t="shared" si="4"/>
        <v>18</v>
      </c>
      <c r="G20" s="45"/>
      <c r="H20" s="46" t="s">
        <v>44</v>
      </c>
      <c r="I20" s="47">
        <v>1.0</v>
      </c>
      <c r="J20" s="48">
        <v>1.0</v>
      </c>
      <c r="K20" s="49">
        <v>1.0</v>
      </c>
      <c r="L20" s="50">
        <v>107.0</v>
      </c>
      <c r="M20" s="51">
        <v>1.0</v>
      </c>
      <c r="N20" s="52">
        <v>0.0</v>
      </c>
      <c r="O20" s="53">
        <v>1.0</v>
      </c>
      <c r="P20" s="54">
        <f t="shared" si="5"/>
        <v>3</v>
      </c>
      <c r="Q20" s="55">
        <v>1.0</v>
      </c>
      <c r="R20" s="56">
        <f t="shared" si="6"/>
        <v>35</v>
      </c>
      <c r="S20" s="69" t="s">
        <v>45</v>
      </c>
      <c r="T20" s="50">
        <v>0.0</v>
      </c>
      <c r="U20" s="70" t="s">
        <v>45</v>
      </c>
      <c r="V20" s="52">
        <v>0.0</v>
      </c>
      <c r="W20" s="8"/>
      <c r="X20" s="8"/>
      <c r="Y20" s="8"/>
      <c r="Z20" s="8"/>
      <c r="AA20" s="8"/>
      <c r="AB20" s="1"/>
      <c r="AC20" s="1"/>
      <c r="AD20" s="1"/>
      <c r="AE20" s="1"/>
      <c r="AF20" s="1"/>
      <c r="AG20" s="1"/>
      <c r="AH20" s="1"/>
    </row>
    <row r="21" ht="15.75" customHeight="1">
      <c r="A21" s="67" t="str">
        <f t="shared" si="1"/>
        <v>Mrrivilla</v>
      </c>
      <c r="B21" s="41">
        <f t="shared" si="2"/>
        <v>377</v>
      </c>
      <c r="C21" s="42" t="s">
        <v>28</v>
      </c>
      <c r="D21" s="43">
        <v>46142.0</v>
      </c>
      <c r="E21" s="44">
        <f t="shared" si="3"/>
        <v>398</v>
      </c>
      <c r="F21" s="44">
        <f t="shared" si="4"/>
        <v>21</v>
      </c>
      <c r="G21" s="45"/>
      <c r="H21" s="46" t="s">
        <v>46</v>
      </c>
      <c r="I21" s="59">
        <v>2.0</v>
      </c>
      <c r="J21" s="60">
        <v>1.0</v>
      </c>
      <c r="K21" s="61">
        <v>2.0</v>
      </c>
      <c r="L21" s="62">
        <f t="shared" ref="L21:L23" si="13">2*73</f>
        <v>146</v>
      </c>
      <c r="M21" s="63">
        <v>2.0</v>
      </c>
      <c r="N21" s="56">
        <f t="shared" ref="N21:N23" si="14">M21*0</f>
        <v>0</v>
      </c>
      <c r="O21" s="64">
        <v>2.0</v>
      </c>
      <c r="P21" s="54">
        <f t="shared" si="5"/>
        <v>6</v>
      </c>
      <c r="Q21" s="65">
        <v>2.0</v>
      </c>
      <c r="R21" s="56">
        <f t="shared" si="6"/>
        <v>70</v>
      </c>
      <c r="S21" s="66">
        <v>2.0</v>
      </c>
      <c r="T21" s="62">
        <f t="shared" ref="T21:T23" si="15">2*73</f>
        <v>146</v>
      </c>
      <c r="U21" s="65">
        <v>2.0</v>
      </c>
      <c r="V21" s="52">
        <v>30.0</v>
      </c>
      <c r="W21" s="8"/>
      <c r="X21" s="8"/>
      <c r="Y21" s="8"/>
      <c r="Z21" s="8"/>
      <c r="AA21" s="8"/>
      <c r="AB21" s="1"/>
      <c r="AC21" s="1"/>
      <c r="AD21" s="1"/>
      <c r="AE21" s="1"/>
      <c r="AF21" s="1"/>
      <c r="AG21" s="1"/>
      <c r="AH21" s="1"/>
    </row>
    <row r="22" ht="15.75" customHeight="1">
      <c r="A22" s="67" t="str">
        <f t="shared" si="1"/>
        <v>GT Turbo 16 + Saabv6 Aero</v>
      </c>
      <c r="B22" s="41">
        <f t="shared" si="2"/>
        <v>362</v>
      </c>
      <c r="C22" s="42" t="s">
        <v>28</v>
      </c>
      <c r="D22" s="43">
        <v>46146.0</v>
      </c>
      <c r="E22" s="44">
        <f t="shared" si="3"/>
        <v>398</v>
      </c>
      <c r="F22" s="44">
        <f t="shared" si="4"/>
        <v>36</v>
      </c>
      <c r="G22" s="45"/>
      <c r="H22" s="46" t="s">
        <v>47</v>
      </c>
      <c r="I22" s="59">
        <v>2.0</v>
      </c>
      <c r="J22" s="60">
        <v>2.0</v>
      </c>
      <c r="K22" s="61">
        <v>2.0</v>
      </c>
      <c r="L22" s="62">
        <f t="shared" si="13"/>
        <v>146</v>
      </c>
      <c r="M22" s="63">
        <v>2.0</v>
      </c>
      <c r="N22" s="56">
        <f t="shared" si="14"/>
        <v>0</v>
      </c>
      <c r="O22" s="64">
        <v>2.0</v>
      </c>
      <c r="P22" s="54">
        <f t="shared" si="5"/>
        <v>6</v>
      </c>
      <c r="Q22" s="65">
        <v>2.0</v>
      </c>
      <c r="R22" s="56">
        <f t="shared" si="6"/>
        <v>70</v>
      </c>
      <c r="S22" s="66">
        <v>2.0</v>
      </c>
      <c r="T22" s="62">
        <f t="shared" si="15"/>
        <v>146</v>
      </c>
      <c r="U22" s="65">
        <v>2.0</v>
      </c>
      <c r="V22" s="52">
        <v>30.0</v>
      </c>
      <c r="W22" s="8"/>
      <c r="X22" s="8"/>
      <c r="Y22" s="8"/>
      <c r="Z22" s="8"/>
      <c r="AA22" s="8"/>
      <c r="AB22" s="1"/>
      <c r="AC22" s="1"/>
      <c r="AD22" s="1"/>
      <c r="AE22" s="1"/>
      <c r="AF22" s="1"/>
      <c r="AG22" s="1"/>
      <c r="AH22" s="1"/>
    </row>
    <row r="23" ht="15.75" customHeight="1">
      <c r="A23" s="71" t="str">
        <f t="shared" si="1"/>
        <v>ZenBasit</v>
      </c>
      <c r="B23" s="72">
        <f t="shared" si="2"/>
        <v>392</v>
      </c>
      <c r="C23" s="73" t="s">
        <v>28</v>
      </c>
      <c r="D23" s="74">
        <v>46135.0</v>
      </c>
      <c r="E23" s="75">
        <f t="shared" si="3"/>
        <v>398</v>
      </c>
      <c r="F23" s="75">
        <f t="shared" si="4"/>
        <v>6</v>
      </c>
      <c r="G23" s="76"/>
      <c r="H23" s="77" t="s">
        <v>48</v>
      </c>
      <c r="I23" s="78">
        <v>0.0</v>
      </c>
      <c r="J23" s="79">
        <v>0.0</v>
      </c>
      <c r="K23" s="80">
        <v>0.0</v>
      </c>
      <c r="L23" s="81">
        <f t="shared" si="13"/>
        <v>146</v>
      </c>
      <c r="M23" s="82">
        <v>0.0</v>
      </c>
      <c r="N23" s="83">
        <f t="shared" si="14"/>
        <v>0</v>
      </c>
      <c r="O23" s="84">
        <v>0.0</v>
      </c>
      <c r="P23" s="85">
        <v>6.0</v>
      </c>
      <c r="Q23" s="86">
        <v>0.0</v>
      </c>
      <c r="R23" s="87">
        <v>70.0</v>
      </c>
      <c r="S23" s="88">
        <v>0.0</v>
      </c>
      <c r="T23" s="81">
        <f t="shared" si="15"/>
        <v>146</v>
      </c>
      <c r="U23" s="86">
        <v>0.0</v>
      </c>
      <c r="V23" s="87">
        <v>30.0</v>
      </c>
      <c r="W23" s="89" t="s">
        <v>49</v>
      </c>
      <c r="X23" s="8"/>
      <c r="Y23" s="8"/>
      <c r="Z23" s="8"/>
      <c r="AA23" s="8"/>
      <c r="AB23" s="1"/>
      <c r="AC23" s="1"/>
      <c r="AD23" s="1"/>
      <c r="AE23" s="1"/>
      <c r="AF23" s="1"/>
      <c r="AG23" s="1"/>
      <c r="AH23" s="1"/>
    </row>
    <row r="24" ht="15.75" customHeight="1">
      <c r="A24" s="67" t="str">
        <f t="shared" si="1"/>
        <v>Chems</v>
      </c>
      <c r="B24" s="41">
        <f t="shared" si="2"/>
        <v>20</v>
      </c>
      <c r="C24" s="42" t="s">
        <v>28</v>
      </c>
      <c r="D24" s="43">
        <v>46133.0</v>
      </c>
      <c r="E24" s="44">
        <f t="shared" si="3"/>
        <v>38</v>
      </c>
      <c r="F24" s="44">
        <f t="shared" si="4"/>
        <v>18</v>
      </c>
      <c r="G24" s="45"/>
      <c r="H24" s="46" t="s">
        <v>50</v>
      </c>
      <c r="I24" s="59">
        <v>1.0</v>
      </c>
      <c r="J24" s="60">
        <v>1.0</v>
      </c>
      <c r="K24" s="61" t="s">
        <v>45</v>
      </c>
      <c r="L24" s="50">
        <v>0.0</v>
      </c>
      <c r="M24" s="63" t="s">
        <v>45</v>
      </c>
      <c r="N24" s="52">
        <v>0.0</v>
      </c>
      <c r="O24" s="64">
        <v>1.0</v>
      </c>
      <c r="P24" s="54">
        <f t="shared" ref="P24:P31" si="16">O24*$P$5</f>
        <v>3</v>
      </c>
      <c r="Q24" s="65">
        <v>1.0</v>
      </c>
      <c r="R24" s="56">
        <f t="shared" ref="R24:R31" si="17">Q24*$R$5</f>
        <v>35</v>
      </c>
      <c r="S24" s="66" t="s">
        <v>45</v>
      </c>
      <c r="T24" s="50">
        <v>0.0</v>
      </c>
      <c r="U24" s="65" t="s">
        <v>45</v>
      </c>
      <c r="V24" s="52">
        <v>0.0</v>
      </c>
      <c r="W24" s="8"/>
      <c r="X24" s="8"/>
      <c r="Y24" s="8"/>
      <c r="Z24" s="8"/>
      <c r="AA24" s="8"/>
      <c r="AB24" s="1"/>
      <c r="AC24" s="1"/>
      <c r="AD24" s="1"/>
      <c r="AE24" s="1"/>
      <c r="AF24" s="1"/>
      <c r="AG24" s="1"/>
      <c r="AH24" s="1"/>
    </row>
    <row r="25" ht="15.75" customHeight="1">
      <c r="A25" s="67" t="str">
        <f t="shared" si="1"/>
        <v>Manusaab</v>
      </c>
      <c r="B25" s="41">
        <f t="shared" si="2"/>
        <v>249</v>
      </c>
      <c r="C25" s="42" t="s">
        <v>28</v>
      </c>
      <c r="D25" s="43">
        <v>46142.0</v>
      </c>
      <c r="E25" s="44">
        <f t="shared" si="3"/>
        <v>267</v>
      </c>
      <c r="F25" s="44">
        <f t="shared" si="4"/>
        <v>18</v>
      </c>
      <c r="G25" s="45"/>
      <c r="H25" s="46" t="s">
        <v>51</v>
      </c>
      <c r="I25" s="59">
        <v>1.0</v>
      </c>
      <c r="J25" s="60">
        <v>1.0</v>
      </c>
      <c r="K25" s="61">
        <v>1.0</v>
      </c>
      <c r="L25" s="50">
        <v>107.0</v>
      </c>
      <c r="M25" s="51">
        <v>1.0</v>
      </c>
      <c r="N25" s="52">
        <v>0.0</v>
      </c>
      <c r="O25" s="53">
        <v>1.0</v>
      </c>
      <c r="P25" s="54">
        <f t="shared" si="16"/>
        <v>3</v>
      </c>
      <c r="Q25" s="55">
        <v>1.0</v>
      </c>
      <c r="R25" s="56">
        <f t="shared" si="17"/>
        <v>35</v>
      </c>
      <c r="S25" s="66">
        <v>1.0</v>
      </c>
      <c r="T25" s="50">
        <v>107.0</v>
      </c>
      <c r="U25" s="55">
        <v>1.0</v>
      </c>
      <c r="V25" s="52">
        <v>15.0</v>
      </c>
      <c r="W25" s="8"/>
      <c r="X25" s="8"/>
      <c r="Y25" s="8"/>
      <c r="Z25" s="8"/>
      <c r="AA25" s="8"/>
      <c r="AB25" s="1"/>
      <c r="AC25" s="1"/>
      <c r="AD25" s="1"/>
      <c r="AE25" s="1"/>
      <c r="AF25" s="1"/>
      <c r="AG25" s="1"/>
      <c r="AH25" s="1"/>
    </row>
    <row r="26">
      <c r="A26" s="67" t="str">
        <f t="shared" si="1"/>
        <v>Rubensaab</v>
      </c>
      <c r="B26" s="90">
        <f t="shared" si="2"/>
        <v>264</v>
      </c>
      <c r="C26" s="42" t="s">
        <v>28</v>
      </c>
      <c r="D26" s="43">
        <v>46147.0</v>
      </c>
      <c r="E26" s="91">
        <f t="shared" si="3"/>
        <v>267</v>
      </c>
      <c r="F26" s="91">
        <f t="shared" si="4"/>
        <v>3</v>
      </c>
      <c r="G26" s="92"/>
      <c r="H26" s="93" t="s">
        <v>52</v>
      </c>
      <c r="I26" s="94">
        <v>1.0</v>
      </c>
      <c r="J26" s="95">
        <v>0.0</v>
      </c>
      <c r="K26" s="96">
        <v>1.0</v>
      </c>
      <c r="L26" s="97">
        <v>107.0</v>
      </c>
      <c r="M26" s="98">
        <v>1.0</v>
      </c>
      <c r="N26" s="99">
        <v>0.0</v>
      </c>
      <c r="O26" s="100">
        <v>1.0</v>
      </c>
      <c r="P26" s="101">
        <f t="shared" si="16"/>
        <v>3</v>
      </c>
      <c r="Q26" s="102">
        <v>1.0</v>
      </c>
      <c r="R26" s="99">
        <f t="shared" si="17"/>
        <v>35</v>
      </c>
      <c r="S26" s="103">
        <v>1.0</v>
      </c>
      <c r="T26" s="97">
        <v>107.0</v>
      </c>
      <c r="U26" s="102">
        <v>1.0</v>
      </c>
      <c r="V26" s="99">
        <v>15.0</v>
      </c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</row>
    <row r="27">
      <c r="A27" s="67" t="str">
        <f t="shared" si="1"/>
        <v>Patán</v>
      </c>
      <c r="B27" s="90">
        <f t="shared" si="2"/>
        <v>377</v>
      </c>
      <c r="C27" s="42" t="s">
        <v>28</v>
      </c>
      <c r="D27" s="43">
        <v>46147.0</v>
      </c>
      <c r="E27" s="91">
        <f t="shared" si="3"/>
        <v>398</v>
      </c>
      <c r="F27" s="91">
        <f t="shared" si="4"/>
        <v>21</v>
      </c>
      <c r="G27" s="45"/>
      <c r="H27" s="46" t="s">
        <v>53</v>
      </c>
      <c r="I27" s="59">
        <v>2.0</v>
      </c>
      <c r="J27" s="60">
        <v>1.0</v>
      </c>
      <c r="K27" s="61">
        <v>2.0</v>
      </c>
      <c r="L27" s="62">
        <f>2*73</f>
        <v>146</v>
      </c>
      <c r="M27" s="63">
        <v>2.0</v>
      </c>
      <c r="N27" s="56">
        <f t="shared" ref="N27:N28" si="18">M27*0</f>
        <v>0</v>
      </c>
      <c r="O27" s="64">
        <v>2.0</v>
      </c>
      <c r="P27" s="54">
        <f t="shared" si="16"/>
        <v>6</v>
      </c>
      <c r="Q27" s="65">
        <v>2.0</v>
      </c>
      <c r="R27" s="56">
        <f t="shared" si="17"/>
        <v>70</v>
      </c>
      <c r="S27" s="66">
        <v>2.0</v>
      </c>
      <c r="T27" s="62">
        <f>2*73</f>
        <v>146</v>
      </c>
      <c r="U27" s="65">
        <v>2.0</v>
      </c>
      <c r="V27" s="52">
        <v>30.0</v>
      </c>
      <c r="W27" s="8"/>
      <c r="X27" s="8"/>
      <c r="Y27" s="8"/>
      <c r="Z27" s="8"/>
      <c r="AA27" s="8"/>
      <c r="AB27" s="1"/>
      <c r="AC27" s="1"/>
      <c r="AD27" s="1"/>
      <c r="AE27" s="1"/>
      <c r="AF27" s="1"/>
      <c r="AG27" s="1"/>
      <c r="AH27" s="1"/>
    </row>
    <row r="28">
      <c r="A28" s="67" t="str">
        <f t="shared" si="1"/>
        <v>Chencho + David SPG</v>
      </c>
      <c r="B28" s="41">
        <f t="shared" si="2"/>
        <v>40</v>
      </c>
      <c r="C28" s="42" t="s">
        <v>28</v>
      </c>
      <c r="D28" s="43">
        <v>46156.0</v>
      </c>
      <c r="E28" s="44">
        <f t="shared" si="3"/>
        <v>76</v>
      </c>
      <c r="F28" s="44">
        <f t="shared" si="4"/>
        <v>36</v>
      </c>
      <c r="G28" s="45"/>
      <c r="H28" s="46" t="s">
        <v>54</v>
      </c>
      <c r="I28" s="59">
        <v>2.0</v>
      </c>
      <c r="J28" s="60">
        <v>2.0</v>
      </c>
      <c r="K28" s="61" t="s">
        <v>45</v>
      </c>
      <c r="L28" s="50">
        <v>0.0</v>
      </c>
      <c r="M28" s="63">
        <v>2.0</v>
      </c>
      <c r="N28" s="56">
        <f t="shared" si="18"/>
        <v>0</v>
      </c>
      <c r="O28" s="64">
        <v>2.0</v>
      </c>
      <c r="P28" s="54">
        <f t="shared" si="16"/>
        <v>6</v>
      </c>
      <c r="Q28" s="65">
        <v>2.0</v>
      </c>
      <c r="R28" s="56">
        <f t="shared" si="17"/>
        <v>70</v>
      </c>
      <c r="S28" s="66" t="s">
        <v>45</v>
      </c>
      <c r="T28" s="50">
        <v>0.0</v>
      </c>
      <c r="U28" s="65">
        <v>0.0</v>
      </c>
      <c r="V28" s="52">
        <v>0.0</v>
      </c>
      <c r="W28" s="8"/>
      <c r="X28" s="8"/>
      <c r="Y28" s="8"/>
      <c r="Z28" s="8"/>
      <c r="AA28" s="8"/>
      <c r="AB28" s="1"/>
      <c r="AC28" s="1"/>
      <c r="AD28" s="1"/>
      <c r="AE28" s="1"/>
      <c r="AF28" s="1"/>
      <c r="AG28" s="1"/>
      <c r="AH28" s="1"/>
    </row>
    <row r="29">
      <c r="A29" s="67" t="str">
        <f t="shared" si="1"/>
        <v>Angel76</v>
      </c>
      <c r="B29" s="41">
        <f t="shared" si="2"/>
        <v>55</v>
      </c>
      <c r="C29" s="42" t="s">
        <v>28</v>
      </c>
      <c r="D29" s="43">
        <v>46163.0</v>
      </c>
      <c r="E29" s="44">
        <f t="shared" si="3"/>
        <v>76</v>
      </c>
      <c r="F29" s="44">
        <f t="shared" si="4"/>
        <v>21</v>
      </c>
      <c r="G29" s="45"/>
      <c r="H29" s="46" t="s">
        <v>55</v>
      </c>
      <c r="I29" s="59">
        <v>2.0</v>
      </c>
      <c r="J29" s="60">
        <v>1.0</v>
      </c>
      <c r="K29" s="61" t="s">
        <v>45</v>
      </c>
      <c r="L29" s="50">
        <v>0.0</v>
      </c>
      <c r="M29" s="63" t="s">
        <v>45</v>
      </c>
      <c r="N29" s="52">
        <v>0.0</v>
      </c>
      <c r="O29" s="64">
        <v>2.0</v>
      </c>
      <c r="P29" s="54">
        <f t="shared" si="16"/>
        <v>6</v>
      </c>
      <c r="Q29" s="65">
        <v>2.0</v>
      </c>
      <c r="R29" s="56">
        <f t="shared" si="17"/>
        <v>70</v>
      </c>
      <c r="S29" s="66" t="s">
        <v>45</v>
      </c>
      <c r="T29" s="50">
        <v>0.0</v>
      </c>
      <c r="U29" s="65" t="s">
        <v>45</v>
      </c>
      <c r="V29" s="52">
        <v>0.0</v>
      </c>
      <c r="W29" s="8"/>
      <c r="X29" s="8"/>
      <c r="Y29" s="8"/>
      <c r="Z29" s="8"/>
      <c r="AA29" s="8"/>
      <c r="AB29" s="1"/>
      <c r="AC29" s="1"/>
      <c r="AD29" s="1"/>
      <c r="AE29" s="1"/>
      <c r="AF29" s="1"/>
      <c r="AG29" s="1"/>
      <c r="AH29" s="1"/>
    </row>
    <row r="30">
      <c r="A30" s="67" t="str">
        <f t="shared" si="1"/>
        <v>Alonso</v>
      </c>
      <c r="B30" s="90">
        <f t="shared" si="2"/>
        <v>85</v>
      </c>
      <c r="C30" s="42" t="s">
        <v>28</v>
      </c>
      <c r="D30" s="105">
        <v>46167.0</v>
      </c>
      <c r="E30" s="91">
        <f t="shared" si="3"/>
        <v>103</v>
      </c>
      <c r="F30" s="91">
        <f t="shared" si="4"/>
        <v>18</v>
      </c>
      <c r="G30" s="92"/>
      <c r="H30" s="93" t="s">
        <v>56</v>
      </c>
      <c r="I30" s="94">
        <v>1.0</v>
      </c>
      <c r="J30" s="95">
        <v>1.0</v>
      </c>
      <c r="K30" s="106" t="s">
        <v>45</v>
      </c>
      <c r="L30" s="107">
        <v>0.0</v>
      </c>
      <c r="M30" s="98">
        <v>1.0</v>
      </c>
      <c r="N30" s="108">
        <v>30.0</v>
      </c>
      <c r="O30" s="100">
        <v>1.0</v>
      </c>
      <c r="P30" s="101">
        <f t="shared" si="16"/>
        <v>3</v>
      </c>
      <c r="Q30" s="102">
        <v>1.0</v>
      </c>
      <c r="R30" s="99">
        <f t="shared" si="17"/>
        <v>35</v>
      </c>
      <c r="S30" s="109" t="s">
        <v>45</v>
      </c>
      <c r="T30" s="107">
        <v>0.0</v>
      </c>
      <c r="U30" s="110">
        <v>1.0</v>
      </c>
      <c r="V30" s="108">
        <v>35.0</v>
      </c>
      <c r="W30" s="8"/>
      <c r="X30" s="8"/>
      <c r="Y30" s="8"/>
      <c r="Z30" s="8"/>
      <c r="AA30" s="8"/>
      <c r="AB30" s="1"/>
      <c r="AC30" s="1"/>
      <c r="AD30" s="1"/>
      <c r="AE30" s="1"/>
      <c r="AF30" s="1"/>
      <c r="AG30" s="1"/>
      <c r="AH30" s="1"/>
    </row>
    <row r="31" ht="15.75" customHeight="1">
      <c r="A31" s="67" t="str">
        <f t="shared" si="1"/>
        <v>JavierSanchez</v>
      </c>
      <c r="B31" s="90">
        <f t="shared" si="2"/>
        <v>20</v>
      </c>
      <c r="C31" s="111" t="s">
        <v>57</v>
      </c>
      <c r="D31" s="112"/>
      <c r="E31" s="91">
        <f t="shared" si="3"/>
        <v>38</v>
      </c>
      <c r="F31" s="91">
        <f t="shared" si="4"/>
        <v>18</v>
      </c>
      <c r="G31" s="45"/>
      <c r="H31" s="46" t="s">
        <v>58</v>
      </c>
      <c r="I31" s="59">
        <v>1.0</v>
      </c>
      <c r="J31" s="60">
        <v>1.0</v>
      </c>
      <c r="K31" s="113" t="s">
        <v>45</v>
      </c>
      <c r="L31" s="50">
        <v>0.0</v>
      </c>
      <c r="M31" s="114" t="s">
        <v>45</v>
      </c>
      <c r="N31" s="52">
        <v>0.0</v>
      </c>
      <c r="O31" s="115">
        <v>1.0</v>
      </c>
      <c r="P31" s="101">
        <f t="shared" si="16"/>
        <v>3</v>
      </c>
      <c r="Q31" s="102">
        <v>1.0</v>
      </c>
      <c r="R31" s="99">
        <f t="shared" si="17"/>
        <v>35</v>
      </c>
      <c r="S31" s="69" t="s">
        <v>45</v>
      </c>
      <c r="T31" s="50">
        <v>0.0</v>
      </c>
      <c r="U31" s="70" t="s">
        <v>45</v>
      </c>
      <c r="V31" s="52">
        <v>0.0</v>
      </c>
      <c r="W31" s="8"/>
      <c r="X31" s="8"/>
      <c r="Y31" s="8"/>
      <c r="Z31" s="8"/>
      <c r="AA31" s="8"/>
      <c r="AB31" s="1"/>
      <c r="AC31" s="1"/>
      <c r="AD31" s="1"/>
      <c r="AE31" s="1"/>
      <c r="AF31" s="1"/>
      <c r="AG31" s="1"/>
      <c r="AH31" s="1"/>
    </row>
    <row r="32" ht="15.75" customHeight="1">
      <c r="A32" s="71" t="str">
        <f t="shared" si="1"/>
        <v>Zimer</v>
      </c>
      <c r="B32" s="116">
        <f t="shared" si="2"/>
        <v>35</v>
      </c>
      <c r="C32" s="73" t="s">
        <v>28</v>
      </c>
      <c r="D32" s="74">
        <v>46157.0</v>
      </c>
      <c r="E32" s="117">
        <f t="shared" si="3"/>
        <v>38</v>
      </c>
      <c r="F32" s="117">
        <f t="shared" si="4"/>
        <v>3</v>
      </c>
      <c r="G32" s="76"/>
      <c r="H32" s="77" t="s">
        <v>59</v>
      </c>
      <c r="I32" s="78">
        <v>0.0</v>
      </c>
      <c r="J32" s="79">
        <v>0.0</v>
      </c>
      <c r="K32" s="80" t="s">
        <v>45</v>
      </c>
      <c r="L32" s="118">
        <v>0.0</v>
      </c>
      <c r="M32" s="82">
        <v>0.0</v>
      </c>
      <c r="N32" s="83">
        <f>M32*0</f>
        <v>0</v>
      </c>
      <c r="O32" s="84">
        <v>0.0</v>
      </c>
      <c r="P32" s="85">
        <v>3.0</v>
      </c>
      <c r="Q32" s="86">
        <v>0.0</v>
      </c>
      <c r="R32" s="87">
        <v>35.0</v>
      </c>
      <c r="S32" s="88">
        <v>0.0</v>
      </c>
      <c r="T32" s="118">
        <v>0.0</v>
      </c>
      <c r="U32" s="86">
        <v>0.0</v>
      </c>
      <c r="V32" s="119">
        <v>0.0</v>
      </c>
      <c r="W32" s="89" t="s">
        <v>49</v>
      </c>
      <c r="X32" s="8"/>
      <c r="Y32" s="8"/>
      <c r="Z32" s="8"/>
      <c r="AA32" s="8"/>
      <c r="AB32" s="1"/>
      <c r="AC32" s="1"/>
      <c r="AD32" s="1"/>
      <c r="AE32" s="1"/>
      <c r="AF32" s="1"/>
      <c r="AG32" s="1"/>
      <c r="AH32" s="1"/>
    </row>
    <row r="33" ht="15.75" customHeight="1">
      <c r="A33" s="67" t="str">
        <f t="shared" si="1"/>
        <v>Emilio_jf</v>
      </c>
      <c r="B33" s="90">
        <f t="shared" si="2"/>
        <v>160</v>
      </c>
      <c r="C33" s="42" t="s">
        <v>28</v>
      </c>
      <c r="D33" s="105">
        <v>46168.0</v>
      </c>
      <c r="E33" s="91">
        <f t="shared" si="3"/>
        <v>190</v>
      </c>
      <c r="F33" s="91">
        <f t="shared" si="4"/>
        <v>30</v>
      </c>
      <c r="G33" s="120"/>
      <c r="H33" s="46" t="s">
        <v>60</v>
      </c>
      <c r="I33" s="59">
        <v>5.0</v>
      </c>
      <c r="J33" s="60">
        <v>1.0</v>
      </c>
      <c r="K33" s="61" t="s">
        <v>45</v>
      </c>
      <c r="L33" s="50">
        <v>0.0</v>
      </c>
      <c r="M33" s="63">
        <v>5.0</v>
      </c>
      <c r="N33" s="52">
        <v>0.0</v>
      </c>
      <c r="O33" s="64">
        <v>5.0</v>
      </c>
      <c r="P33" s="54">
        <f t="shared" ref="P33:P38" si="19">O33*$P$5</f>
        <v>15</v>
      </c>
      <c r="Q33" s="63">
        <v>5.0</v>
      </c>
      <c r="R33" s="52">
        <f>5*35</f>
        <v>175</v>
      </c>
      <c r="S33" s="66">
        <v>5.0</v>
      </c>
      <c r="T33" s="50">
        <v>0.0</v>
      </c>
      <c r="U33" s="65">
        <v>5.0</v>
      </c>
      <c r="V33" s="121">
        <v>0.0</v>
      </c>
      <c r="W33" s="8"/>
      <c r="X33" s="8"/>
      <c r="Y33" s="8"/>
      <c r="Z33" s="8"/>
      <c r="AA33" s="8"/>
      <c r="AB33" s="1"/>
      <c r="AC33" s="1"/>
      <c r="AD33" s="1"/>
      <c r="AE33" s="1"/>
      <c r="AF33" s="1"/>
      <c r="AG33" s="1"/>
      <c r="AH33" s="1"/>
    </row>
    <row r="34" ht="15.75" customHeight="1">
      <c r="A34" s="122" t="str">
        <f t="shared" si="1"/>
        <v>Emilio_jf</v>
      </c>
      <c r="B34" s="123">
        <f t="shared" si="2"/>
        <v>322</v>
      </c>
      <c r="C34" s="124" t="s">
        <v>57</v>
      </c>
      <c r="D34" s="125"/>
      <c r="E34" s="126">
        <f t="shared" si="3"/>
        <v>322</v>
      </c>
      <c r="F34" s="126">
        <f t="shared" si="4"/>
        <v>0</v>
      </c>
      <c r="G34" s="127"/>
      <c r="H34" s="128" t="s">
        <v>60</v>
      </c>
      <c r="I34" s="129">
        <v>0.0</v>
      </c>
      <c r="J34" s="130">
        <v>0.0</v>
      </c>
      <c r="K34" s="131">
        <v>2.0</v>
      </c>
      <c r="L34" s="132">
        <v>146.0</v>
      </c>
      <c r="M34" s="133">
        <v>0.0</v>
      </c>
      <c r="N34" s="134">
        <v>0.0</v>
      </c>
      <c r="O34" s="135">
        <v>0.0</v>
      </c>
      <c r="P34" s="136">
        <f t="shared" si="19"/>
        <v>0</v>
      </c>
      <c r="Q34" s="133">
        <v>0.0</v>
      </c>
      <c r="R34" s="134">
        <v>0.0</v>
      </c>
      <c r="S34" s="137">
        <v>2.0</v>
      </c>
      <c r="T34" s="132">
        <v>146.0</v>
      </c>
      <c r="U34" s="138">
        <v>0.0</v>
      </c>
      <c r="V34" s="134">
        <v>30.0</v>
      </c>
      <c r="W34" s="139" t="s">
        <v>61</v>
      </c>
      <c r="X34" s="8"/>
      <c r="Y34" s="8"/>
      <c r="Z34" s="8"/>
      <c r="AA34" s="8"/>
      <c r="AB34" s="1"/>
      <c r="AC34" s="1"/>
      <c r="AD34" s="1"/>
      <c r="AE34" s="1"/>
      <c r="AF34" s="1"/>
      <c r="AG34" s="1"/>
      <c r="AH34" s="1"/>
    </row>
    <row r="35" ht="15.75" customHeight="1">
      <c r="A35" s="67" t="str">
        <f t="shared" si="1"/>
        <v>Cordoba1400</v>
      </c>
      <c r="B35" s="90">
        <f t="shared" si="2"/>
        <v>35</v>
      </c>
      <c r="C35" s="42" t="s">
        <v>28</v>
      </c>
      <c r="D35" s="105">
        <v>46167.0</v>
      </c>
      <c r="E35" s="91">
        <f t="shared" si="3"/>
        <v>38</v>
      </c>
      <c r="F35" s="91">
        <f t="shared" si="4"/>
        <v>3</v>
      </c>
      <c r="G35" s="120"/>
      <c r="H35" s="46" t="s">
        <v>62</v>
      </c>
      <c r="I35" s="59">
        <v>1.0</v>
      </c>
      <c r="J35" s="60">
        <v>0.0</v>
      </c>
      <c r="K35" s="61" t="s">
        <v>45</v>
      </c>
      <c r="L35" s="50">
        <v>0.0</v>
      </c>
      <c r="M35" s="63">
        <v>1.0</v>
      </c>
      <c r="N35" s="56">
        <f>M35*0</f>
        <v>0</v>
      </c>
      <c r="O35" s="64">
        <v>1.0</v>
      </c>
      <c r="P35" s="54">
        <f t="shared" si="19"/>
        <v>3</v>
      </c>
      <c r="Q35" s="65">
        <v>1.0</v>
      </c>
      <c r="R35" s="56">
        <f t="shared" ref="R35:R38" si="20">Q35*$R$5</f>
        <v>35</v>
      </c>
      <c r="S35" s="66" t="s">
        <v>45</v>
      </c>
      <c r="T35" s="50">
        <v>0.0</v>
      </c>
      <c r="U35" s="65">
        <v>1.0</v>
      </c>
      <c r="V35" s="121">
        <v>0.0</v>
      </c>
      <c r="W35" s="8"/>
      <c r="X35" s="8"/>
      <c r="Y35" s="8"/>
      <c r="Z35" s="8"/>
      <c r="AA35" s="8"/>
      <c r="AB35" s="1"/>
      <c r="AC35" s="1"/>
      <c r="AD35" s="1"/>
      <c r="AE35" s="1"/>
      <c r="AF35" s="1"/>
      <c r="AG35" s="1"/>
      <c r="AH35" s="1"/>
    </row>
    <row r="36" ht="15.75" customHeight="1">
      <c r="A36" s="67" t="str">
        <f t="shared" si="1"/>
        <v>Lalozf</v>
      </c>
      <c r="B36" s="41">
        <f t="shared" si="2"/>
        <v>85</v>
      </c>
      <c r="C36" s="42" t="s">
        <v>28</v>
      </c>
      <c r="D36" s="43">
        <v>46156.0</v>
      </c>
      <c r="E36" s="44">
        <f t="shared" si="3"/>
        <v>103</v>
      </c>
      <c r="F36" s="91">
        <f t="shared" si="4"/>
        <v>18</v>
      </c>
      <c r="G36" s="45"/>
      <c r="H36" s="46" t="s">
        <v>63</v>
      </c>
      <c r="I36" s="59">
        <v>1.0</v>
      </c>
      <c r="J36" s="60">
        <v>1.0</v>
      </c>
      <c r="K36" s="61"/>
      <c r="L36" s="50">
        <v>0.0</v>
      </c>
      <c r="M36" s="63">
        <v>1.0</v>
      </c>
      <c r="N36" s="108">
        <v>30.0</v>
      </c>
      <c r="O36" s="64">
        <v>1.0</v>
      </c>
      <c r="P36" s="54">
        <f t="shared" si="19"/>
        <v>3</v>
      </c>
      <c r="Q36" s="65">
        <v>1.0</v>
      </c>
      <c r="R36" s="56">
        <f t="shared" si="20"/>
        <v>35</v>
      </c>
      <c r="S36" s="66" t="s">
        <v>45</v>
      </c>
      <c r="T36" s="50">
        <v>0.0</v>
      </c>
      <c r="U36" s="65">
        <v>1.0</v>
      </c>
      <c r="V36" s="108">
        <v>35.0</v>
      </c>
      <c r="W36" s="68"/>
      <c r="X36" s="8"/>
      <c r="Y36" s="8"/>
      <c r="Z36" s="8"/>
      <c r="AA36" s="8"/>
      <c r="AB36" s="1"/>
      <c r="AC36" s="1"/>
      <c r="AD36" s="1"/>
      <c r="AE36" s="1"/>
      <c r="AF36" s="1"/>
      <c r="AG36" s="1"/>
      <c r="AH36" s="1"/>
    </row>
    <row r="37" ht="15.75" customHeight="1">
      <c r="A37" s="122" t="str">
        <f t="shared" si="1"/>
        <v>Lalozf</v>
      </c>
      <c r="B37" s="140">
        <f t="shared" si="2"/>
        <v>-65</v>
      </c>
      <c r="C37" s="124" t="s">
        <v>57</v>
      </c>
      <c r="D37" s="130"/>
      <c r="E37" s="141">
        <f t="shared" si="3"/>
        <v>-65</v>
      </c>
      <c r="F37" s="126">
        <f t="shared" si="4"/>
        <v>0</v>
      </c>
      <c r="G37" s="142"/>
      <c r="H37" s="128" t="s">
        <v>63</v>
      </c>
      <c r="I37" s="129">
        <v>0.0</v>
      </c>
      <c r="J37" s="130">
        <v>0.0</v>
      </c>
      <c r="K37" s="131" t="s">
        <v>45</v>
      </c>
      <c r="L37" s="132">
        <v>0.0</v>
      </c>
      <c r="M37" s="133">
        <v>0.0</v>
      </c>
      <c r="N37" s="143">
        <v>-30.0</v>
      </c>
      <c r="O37" s="135">
        <v>0.0</v>
      </c>
      <c r="P37" s="136">
        <f t="shared" si="19"/>
        <v>0</v>
      </c>
      <c r="Q37" s="138">
        <v>0.0</v>
      </c>
      <c r="R37" s="144">
        <f t="shared" si="20"/>
        <v>0</v>
      </c>
      <c r="S37" s="137" t="s">
        <v>45</v>
      </c>
      <c r="T37" s="132">
        <v>0.0</v>
      </c>
      <c r="U37" s="138">
        <v>0.0</v>
      </c>
      <c r="V37" s="143">
        <v>-35.0</v>
      </c>
      <c r="W37" s="139" t="s">
        <v>64</v>
      </c>
      <c r="X37" s="8"/>
      <c r="Y37" s="8"/>
      <c r="Z37" s="8"/>
      <c r="AA37" s="8"/>
      <c r="AB37" s="1"/>
      <c r="AC37" s="1"/>
      <c r="AD37" s="1"/>
      <c r="AE37" s="1"/>
      <c r="AF37" s="1"/>
      <c r="AG37" s="1"/>
      <c r="AH37" s="1"/>
    </row>
    <row r="38" ht="15.75" customHeight="1">
      <c r="A38" s="67" t="str">
        <f t="shared" si="1"/>
        <v>Mcoman</v>
      </c>
      <c r="B38" s="90">
        <f t="shared" si="2"/>
        <v>20</v>
      </c>
      <c r="C38" s="111" t="s">
        <v>57</v>
      </c>
      <c r="D38" s="43"/>
      <c r="E38" s="91">
        <f t="shared" si="3"/>
        <v>38</v>
      </c>
      <c r="F38" s="91">
        <f t="shared" si="4"/>
        <v>18</v>
      </c>
      <c r="G38" s="45"/>
      <c r="H38" s="46" t="s">
        <v>65</v>
      </c>
      <c r="I38" s="59">
        <v>1.0</v>
      </c>
      <c r="J38" s="60">
        <v>1.0</v>
      </c>
      <c r="K38" s="61" t="s">
        <v>45</v>
      </c>
      <c r="L38" s="50">
        <v>0.0</v>
      </c>
      <c r="M38" s="63">
        <v>1.0</v>
      </c>
      <c r="N38" s="56">
        <f>M38*0</f>
        <v>0</v>
      </c>
      <c r="O38" s="64">
        <v>1.0</v>
      </c>
      <c r="P38" s="54">
        <f t="shared" si="19"/>
        <v>3</v>
      </c>
      <c r="Q38" s="65">
        <v>1.0</v>
      </c>
      <c r="R38" s="56">
        <f t="shared" si="20"/>
        <v>35</v>
      </c>
      <c r="S38" s="66" t="s">
        <v>45</v>
      </c>
      <c r="T38" s="50">
        <v>0.0</v>
      </c>
      <c r="U38" s="65">
        <v>1.0</v>
      </c>
      <c r="V38" s="121">
        <v>0.0</v>
      </c>
      <c r="W38" s="8"/>
      <c r="X38" s="8"/>
      <c r="Y38" s="8"/>
      <c r="Z38" s="8"/>
      <c r="AA38" s="8"/>
      <c r="AB38" s="1"/>
      <c r="AC38" s="1"/>
      <c r="AD38" s="1"/>
      <c r="AE38" s="1"/>
      <c r="AF38" s="1"/>
      <c r="AG38" s="1"/>
      <c r="AH38" s="1"/>
    </row>
    <row r="39" ht="15.75" customHeight="1">
      <c r="A39" s="67"/>
      <c r="B39" s="41"/>
      <c r="C39" s="145"/>
      <c r="D39" s="146"/>
      <c r="E39" s="147"/>
      <c r="F39" s="147"/>
      <c r="G39" s="120"/>
      <c r="H39" s="148"/>
      <c r="I39" s="47"/>
      <c r="J39" s="48"/>
      <c r="K39" s="61"/>
      <c r="L39" s="50"/>
      <c r="M39" s="63"/>
      <c r="N39" s="52"/>
      <c r="O39" s="64"/>
      <c r="P39" s="54"/>
      <c r="Q39" s="65"/>
      <c r="R39" s="56"/>
      <c r="S39" s="66"/>
      <c r="T39" s="50"/>
      <c r="U39" s="65"/>
      <c r="V39" s="52"/>
      <c r="W39" s="8"/>
      <c r="X39" s="8"/>
      <c r="Y39" s="8"/>
      <c r="Z39" s="8"/>
      <c r="AA39" s="8"/>
      <c r="AB39" s="1"/>
      <c r="AC39" s="1"/>
      <c r="AD39" s="1"/>
      <c r="AE39" s="1"/>
      <c r="AF39" s="1"/>
      <c r="AG39" s="1"/>
      <c r="AH39" s="1"/>
    </row>
    <row r="40" ht="15.75" customHeight="1">
      <c r="A40" s="67" t="str">
        <f>H40</f>
        <v/>
      </c>
      <c r="B40" s="41"/>
      <c r="C40" s="145"/>
      <c r="D40" s="146"/>
      <c r="E40" s="147"/>
      <c r="F40" s="147"/>
      <c r="G40" s="120"/>
      <c r="H40" s="148"/>
      <c r="I40" s="47"/>
      <c r="J40" s="48"/>
      <c r="K40" s="61"/>
      <c r="L40" s="50"/>
      <c r="M40" s="63"/>
      <c r="N40" s="52"/>
      <c r="O40" s="64"/>
      <c r="P40" s="54"/>
      <c r="Q40" s="65"/>
      <c r="R40" s="56"/>
      <c r="S40" s="66"/>
      <c r="T40" s="50"/>
      <c r="U40" s="65"/>
      <c r="V40" s="52"/>
      <c r="W40" s="8"/>
      <c r="X40" s="8"/>
      <c r="Y40" s="8"/>
      <c r="Z40" s="8"/>
      <c r="AA40" s="8"/>
      <c r="AB40" s="1"/>
      <c r="AC40" s="1"/>
      <c r="AD40" s="1"/>
      <c r="AE40" s="1"/>
      <c r="AF40" s="1"/>
      <c r="AG40" s="1"/>
      <c r="AH40" s="1"/>
    </row>
    <row r="41" ht="15.75" customHeight="1">
      <c r="A41" s="149"/>
      <c r="B41" s="150" t="s">
        <v>66</v>
      </c>
      <c r="C41" s="151"/>
      <c r="D41" s="152"/>
      <c r="E41" s="153" t="s">
        <v>67</v>
      </c>
      <c r="F41" s="154" t="s">
        <v>68</v>
      </c>
      <c r="G41" s="155"/>
      <c r="H41" s="156" t="s">
        <v>69</v>
      </c>
      <c r="I41" s="156" t="s">
        <v>11</v>
      </c>
      <c r="J41" s="157" t="s">
        <v>12</v>
      </c>
      <c r="K41" s="158" t="s">
        <v>70</v>
      </c>
      <c r="L41" s="22"/>
      <c r="M41" s="159" t="s">
        <v>14</v>
      </c>
      <c r="N41" s="160"/>
      <c r="O41" s="21" t="s">
        <v>15</v>
      </c>
      <c r="P41" s="22"/>
      <c r="Q41" s="159" t="s">
        <v>16</v>
      </c>
      <c r="R41" s="160"/>
      <c r="S41" s="158" t="s">
        <v>71</v>
      </c>
      <c r="T41" s="22"/>
      <c r="U41" s="21" t="s">
        <v>18</v>
      </c>
      <c r="V41" s="22"/>
      <c r="W41" s="8"/>
      <c r="X41" s="8"/>
      <c r="Y41" s="8"/>
      <c r="Z41" s="8"/>
      <c r="AA41" s="8"/>
      <c r="AB41" s="1"/>
      <c r="AC41" s="1"/>
      <c r="AD41" s="1"/>
      <c r="AE41" s="1"/>
      <c r="AF41" s="1"/>
      <c r="AG41" s="1"/>
      <c r="AH41" s="1"/>
    </row>
    <row r="42" ht="15.75" customHeight="1">
      <c r="A42" s="161"/>
      <c r="B42" s="162">
        <f>SUM(B6:B40)</f>
        <v>8088</v>
      </c>
      <c r="C42" s="163"/>
      <c r="D42" s="164"/>
      <c r="E42" s="165">
        <f t="shared" ref="E42:F42" si="21">SUM(E6:E40)</f>
        <v>8712</v>
      </c>
      <c r="F42" s="166">
        <f t="shared" si="21"/>
        <v>624</v>
      </c>
      <c r="G42" s="167"/>
      <c r="H42" s="168" t="s">
        <v>72</v>
      </c>
      <c r="I42" s="169">
        <f t="shared" ref="I42:J42" si="22">SUM(I6:I40)</f>
        <v>50</v>
      </c>
      <c r="J42" s="170">
        <f t="shared" si="22"/>
        <v>31</v>
      </c>
      <c r="K42" s="171">
        <v>22.0</v>
      </c>
      <c r="L42" s="172">
        <f t="shared" ref="L42:R42" si="23">SUM(L6:L40)</f>
        <v>3085</v>
      </c>
      <c r="M42" s="173">
        <f t="shared" si="23"/>
        <v>46</v>
      </c>
      <c r="N42" s="174">
        <f t="shared" si="23"/>
        <v>30</v>
      </c>
      <c r="O42" s="175">
        <f t="shared" si="23"/>
        <v>50</v>
      </c>
      <c r="P42" s="172">
        <f t="shared" si="23"/>
        <v>159</v>
      </c>
      <c r="Q42" s="173">
        <f t="shared" si="23"/>
        <v>50</v>
      </c>
      <c r="R42" s="174">
        <f t="shared" si="23"/>
        <v>1855</v>
      </c>
      <c r="S42" s="171">
        <v>21.0</v>
      </c>
      <c r="T42" s="172">
        <f t="shared" ref="T42:V42" si="24">SUM(T6:T40)</f>
        <v>2978</v>
      </c>
      <c r="U42" s="175">
        <f t="shared" si="24"/>
        <v>43</v>
      </c>
      <c r="V42" s="172">
        <f t="shared" si="24"/>
        <v>605</v>
      </c>
      <c r="W42" s="8"/>
      <c r="X42" s="8"/>
      <c r="Y42" s="8"/>
      <c r="Z42" s="8"/>
      <c r="AA42" s="8"/>
      <c r="AB42" s="1"/>
      <c r="AC42" s="1"/>
      <c r="AD42" s="1"/>
      <c r="AE42" s="1"/>
      <c r="AF42" s="1"/>
      <c r="AG42" s="1"/>
      <c r="AH42" s="1"/>
    </row>
    <row r="43" ht="15.75" customHeight="1">
      <c r="A43" s="176"/>
      <c r="B43" s="176"/>
      <c r="C43" s="176"/>
      <c r="D43" s="176"/>
      <c r="E43" s="176"/>
      <c r="F43" s="176"/>
      <c r="G43" s="176"/>
      <c r="H43" s="176"/>
      <c r="I43" s="176"/>
      <c r="J43" s="176"/>
      <c r="K43" s="177"/>
      <c r="L43" s="177"/>
      <c r="M43" s="177"/>
      <c r="N43" s="176"/>
      <c r="O43" s="178"/>
      <c r="P43" s="177"/>
      <c r="Q43" s="178"/>
      <c r="R43" s="178"/>
      <c r="S43" s="177"/>
      <c r="T43" s="177"/>
      <c r="U43" s="177"/>
      <c r="V43" s="178"/>
      <c r="W43" s="177"/>
      <c r="X43" s="177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ht="15.75" customHeight="1">
      <c r="A44" s="179"/>
      <c r="B44" s="179"/>
      <c r="C44" s="179"/>
      <c r="D44" s="179"/>
      <c r="E44" s="179"/>
      <c r="F44" s="179"/>
      <c r="G44" s="179"/>
      <c r="H44" s="179"/>
      <c r="I44" s="180"/>
      <c r="J44" s="180"/>
      <c r="K44" s="181" t="s">
        <v>73</v>
      </c>
      <c r="L44" s="182" t="s">
        <v>74</v>
      </c>
      <c r="M44" s="183"/>
      <c r="N44" s="180"/>
      <c r="O44" s="184"/>
      <c r="P44" s="183"/>
      <c r="Q44" s="184"/>
      <c r="R44" s="177"/>
      <c r="S44" s="181" t="s">
        <v>75</v>
      </c>
      <c r="T44" s="182" t="s">
        <v>74</v>
      </c>
      <c r="U44" s="183"/>
      <c r="V44" s="178"/>
      <c r="W44" s="178"/>
      <c r="X44" s="178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ht="15.75" customHeight="1">
      <c r="A45" s="185" t="s">
        <v>76</v>
      </c>
      <c r="B45" s="179"/>
      <c r="C45" s="179"/>
      <c r="D45" s="179"/>
      <c r="E45" s="179"/>
      <c r="F45" s="179"/>
      <c r="G45" s="179"/>
      <c r="H45" s="179"/>
      <c r="I45" s="180"/>
      <c r="J45" s="180"/>
      <c r="K45" s="180"/>
      <c r="L45" s="186" t="s">
        <v>77</v>
      </c>
      <c r="M45" s="180"/>
      <c r="N45" s="180"/>
      <c r="O45" s="180"/>
      <c r="P45" s="180"/>
      <c r="Q45" s="180"/>
      <c r="R45" s="176"/>
      <c r="S45" s="180"/>
      <c r="T45" s="186" t="s">
        <v>78</v>
      </c>
      <c r="U45" s="180"/>
      <c r="V45" s="180"/>
      <c r="W45" s="178"/>
      <c r="X45" s="178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ht="15.75" customHeight="1">
      <c r="A46" s="180" t="s">
        <v>79</v>
      </c>
      <c r="B46" s="176"/>
      <c r="C46" s="176" t="s">
        <v>4</v>
      </c>
      <c r="D46" s="176"/>
      <c r="E46" s="176"/>
      <c r="F46" s="176"/>
      <c r="G46" s="176"/>
      <c r="I46" s="180"/>
      <c r="J46" s="180"/>
      <c r="K46" s="180"/>
      <c r="L46" s="180"/>
      <c r="M46" s="180"/>
      <c r="N46" s="180"/>
      <c r="O46" s="180"/>
      <c r="P46" s="180"/>
      <c r="Q46" s="180"/>
      <c r="R46" s="176"/>
      <c r="S46" s="180"/>
      <c r="T46" s="180"/>
      <c r="U46" s="180"/>
      <c r="V46" s="180"/>
      <c r="W46" s="178"/>
      <c r="X46" s="178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ht="15.75" customHeight="1">
      <c r="A47" s="180"/>
      <c r="B47" s="180"/>
      <c r="C47" s="180"/>
      <c r="D47" s="180"/>
      <c r="E47" s="180"/>
      <c r="F47" s="180"/>
      <c r="G47" s="180"/>
      <c r="I47" s="180"/>
      <c r="J47" s="180"/>
      <c r="K47" s="180"/>
      <c r="L47" s="180"/>
      <c r="M47" s="180"/>
      <c r="N47" s="180"/>
      <c r="O47" s="180"/>
      <c r="P47" s="180"/>
      <c r="Q47" s="180"/>
      <c r="R47" s="176"/>
      <c r="S47" s="180"/>
      <c r="T47" s="180"/>
      <c r="U47" s="180"/>
      <c r="V47" s="180"/>
      <c r="W47" s="178"/>
      <c r="X47" s="178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ht="15.75" customHeight="1">
      <c r="A48" s="180"/>
      <c r="B48" s="180"/>
      <c r="C48" s="180"/>
      <c r="D48" s="180"/>
      <c r="E48" s="180"/>
      <c r="F48" s="180"/>
      <c r="G48" s="180"/>
      <c r="I48" s="180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7"/>
      <c r="X48" s="177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ht="15.75" customHeight="1">
      <c r="A49" s="185" t="s">
        <v>80</v>
      </c>
      <c r="B49" s="180"/>
      <c r="C49" s="180"/>
      <c r="D49" s="180"/>
      <c r="E49" s="180"/>
      <c r="F49" s="180"/>
      <c r="G49" s="180"/>
      <c r="I49" s="180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7"/>
      <c r="X49" s="177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ht="15.75" customHeight="1">
      <c r="A50" s="185" t="s">
        <v>81</v>
      </c>
      <c r="B50" s="180"/>
      <c r="C50" s="180"/>
      <c r="D50" s="180"/>
      <c r="E50" s="180"/>
      <c r="F50" s="180"/>
      <c r="G50" s="180"/>
      <c r="I50" s="180"/>
      <c r="J50" s="176"/>
      <c r="K50" s="176"/>
      <c r="L50" s="176"/>
      <c r="M50" s="176"/>
      <c r="N50" s="176"/>
      <c r="O50" s="176"/>
      <c r="P50" s="176"/>
      <c r="Q50" s="176"/>
      <c r="R50" s="1"/>
      <c r="S50" s="176"/>
      <c r="T50" s="176"/>
      <c r="U50" s="176"/>
      <c r="V50" s="176"/>
      <c r="W50" s="177"/>
      <c r="X50" s="177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ht="15.75" customHeight="1">
      <c r="A51" s="185" t="s">
        <v>82</v>
      </c>
      <c r="B51" s="180"/>
      <c r="C51" s="180"/>
      <c r="D51" s="180"/>
      <c r="E51" s="180"/>
      <c r="F51" s="180"/>
      <c r="G51" s="180"/>
      <c r="I51" s="180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2"/>
      <c r="X51" s="2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ht="15.75" customHeight="1">
      <c r="A52" s="185" t="s">
        <v>83</v>
      </c>
      <c r="B52" s="180"/>
      <c r="C52" s="180"/>
      <c r="D52" s="180"/>
      <c r="E52" s="180"/>
      <c r="F52" s="180"/>
      <c r="G52" s="180"/>
      <c r="I52" s="180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2"/>
      <c r="X52" s="2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ht="15.75" customHeight="1">
      <c r="A53" s="176"/>
      <c r="B53" s="180"/>
      <c r="C53" s="180"/>
      <c r="D53" s="180"/>
      <c r="E53" s="180"/>
      <c r="F53" s="180"/>
      <c r="G53" s="180"/>
      <c r="I53" s="180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2"/>
      <c r="X53" s="2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ht="15.75" customHeight="1">
      <c r="A54" s="187" t="s">
        <v>84</v>
      </c>
      <c r="B54" s="180"/>
      <c r="C54" s="180"/>
      <c r="D54" s="180"/>
      <c r="E54" s="180"/>
      <c r="F54" s="180"/>
      <c r="G54" s="180"/>
      <c r="I54" s="180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2"/>
      <c r="X54" s="2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ht="15.75" customHeight="1">
      <c r="A55" s="188"/>
      <c r="B55" s="189"/>
      <c r="C55" s="189"/>
      <c r="D55" s="189"/>
      <c r="E55" s="189"/>
      <c r="F55" s="189"/>
      <c r="G55" s="189"/>
      <c r="I55" s="180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2"/>
      <c r="X55" s="2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ht="15.75" customHeight="1">
      <c r="A56" s="68" t="s">
        <v>85</v>
      </c>
      <c r="B56" s="189"/>
      <c r="C56" s="189"/>
      <c r="D56" s="189"/>
      <c r="E56" s="189"/>
      <c r="F56" s="189"/>
      <c r="G56" s="189"/>
      <c r="I56" s="180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2"/>
      <c r="X56" s="2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ht="15.75" customHeight="1">
      <c r="A57" s="1"/>
      <c r="B57" s="189"/>
      <c r="C57" s="189"/>
      <c r="D57" s="189"/>
      <c r="E57" s="189"/>
      <c r="F57" s="189"/>
      <c r="G57" s="189"/>
      <c r="I57" s="180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2"/>
      <c r="X57" s="2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ht="15.75" customHeight="1">
      <c r="A58" s="1"/>
      <c r="B58" s="1"/>
      <c r="C58" s="1"/>
      <c r="D58" s="1"/>
      <c r="E58" s="1"/>
      <c r="F58" s="1"/>
      <c r="G58" s="1"/>
      <c r="I58" s="180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2"/>
      <c r="X58" s="2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2"/>
      <c r="X59" s="2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2"/>
      <c r="X60" s="2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2"/>
      <c r="X61" s="2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2"/>
      <c r="X62" s="2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2"/>
      <c r="X63" s="2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2"/>
      <c r="X64" s="2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2"/>
      <c r="X65" s="2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2"/>
      <c r="X66" s="2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2"/>
      <c r="X67" s="2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2"/>
      <c r="X68" s="2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2"/>
      <c r="X69" s="2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2"/>
      <c r="X70" s="2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2"/>
      <c r="X71" s="2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2"/>
      <c r="X72" s="2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2"/>
      <c r="X73" s="2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2"/>
      <c r="X74" s="2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2"/>
      <c r="X75" s="2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2"/>
      <c r="X76" s="2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2"/>
      <c r="X77" s="2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2"/>
      <c r="X78" s="2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2"/>
      <c r="X79" s="2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2"/>
      <c r="X80" s="2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2"/>
      <c r="X81" s="2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2"/>
      <c r="X82" s="2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2"/>
      <c r="X83" s="2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2"/>
      <c r="X84" s="2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2"/>
      <c r="X85" s="2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2"/>
      <c r="X86" s="2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2"/>
      <c r="X87" s="2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2"/>
      <c r="X88" s="2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2"/>
      <c r="X89" s="2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2"/>
      <c r="X90" s="2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2"/>
      <c r="X92" s="2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2"/>
      <c r="X93" s="2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2"/>
      <c r="X94" s="2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2"/>
      <c r="X95" s="2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2"/>
      <c r="X96" s="2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2"/>
      <c r="X97" s="2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2"/>
      <c r="X98" s="2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2"/>
      <c r="X99" s="2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2"/>
      <c r="X100" s="2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2"/>
      <c r="X101" s="2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2"/>
      <c r="X102" s="2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2"/>
      <c r="X103" s="2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2"/>
      <c r="X104" s="2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2"/>
      <c r="X105" s="2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2"/>
      <c r="X106" s="2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2"/>
      <c r="X107" s="2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2"/>
      <c r="X108" s="2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2"/>
      <c r="X109" s="2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2"/>
      <c r="X110" s="2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2"/>
      <c r="X111" s="2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2"/>
      <c r="X112" s="2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2"/>
      <c r="X113" s="2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2"/>
      <c r="X114" s="2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2"/>
      <c r="X115" s="2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2"/>
      <c r="X116" s="2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2"/>
      <c r="X117" s="2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2"/>
      <c r="X118" s="2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2"/>
      <c r="X119" s="2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2"/>
      <c r="X120" s="2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2"/>
      <c r="X121" s="2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2"/>
      <c r="X122" s="2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2"/>
      <c r="X123" s="2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2"/>
      <c r="X124" s="2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2"/>
      <c r="X125" s="2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2"/>
      <c r="X126" s="2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2"/>
      <c r="X128" s="2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2"/>
      <c r="X129" s="2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2"/>
      <c r="X130" s="2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2"/>
      <c r="X131" s="2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2"/>
      <c r="X132" s="2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2"/>
      <c r="X133" s="2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2"/>
      <c r="X134" s="2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2"/>
      <c r="X135" s="2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2"/>
      <c r="X136" s="2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2"/>
      <c r="X137" s="2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2"/>
      <c r="X138" s="2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2"/>
      <c r="X139" s="2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2"/>
      <c r="X140" s="2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2"/>
      <c r="X141" s="2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2"/>
      <c r="X142" s="2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2"/>
      <c r="X143" s="2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2"/>
      <c r="X144" s="2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2"/>
      <c r="X145" s="2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2"/>
      <c r="X146" s="2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2"/>
      <c r="X147" s="2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2"/>
      <c r="X148" s="2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2"/>
      <c r="X149" s="2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2"/>
      <c r="X150" s="2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2"/>
      <c r="X151" s="2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2"/>
      <c r="X152" s="2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2"/>
      <c r="X153" s="2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2"/>
      <c r="X154" s="2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2"/>
      <c r="X155" s="2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2"/>
      <c r="X156" s="2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2"/>
      <c r="X157" s="2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2"/>
      <c r="X158" s="2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2"/>
      <c r="X159" s="2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2"/>
      <c r="X160" s="2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2"/>
      <c r="X161" s="2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2"/>
      <c r="X162" s="2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2"/>
      <c r="X164" s="2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2"/>
      <c r="X165" s="2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2"/>
      <c r="X166" s="2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2"/>
      <c r="X167" s="2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2"/>
      <c r="X168" s="2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2"/>
      <c r="X169" s="2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2"/>
      <c r="X170" s="2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2"/>
      <c r="X171" s="2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2"/>
      <c r="X172" s="2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2"/>
      <c r="X173" s="2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2"/>
      <c r="X174" s="2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2"/>
      <c r="X175" s="2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2"/>
      <c r="X176" s="2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2"/>
      <c r="X177" s="2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2"/>
      <c r="X178" s="2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2"/>
      <c r="X179" s="2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2"/>
      <c r="X180" s="2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2"/>
      <c r="X181" s="2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2"/>
      <c r="X182" s="2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2"/>
      <c r="X183" s="2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2"/>
      <c r="X184" s="2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2"/>
      <c r="X185" s="2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2"/>
      <c r="X186" s="2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2"/>
      <c r="X187" s="2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2"/>
      <c r="X188" s="2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2"/>
      <c r="X189" s="2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2"/>
      <c r="X190" s="2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2"/>
      <c r="X191" s="2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2"/>
      <c r="X192" s="2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2"/>
      <c r="X193" s="2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2"/>
      <c r="X194" s="2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2"/>
      <c r="X195" s="2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2"/>
      <c r="X196" s="2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2"/>
      <c r="X197" s="2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2"/>
      <c r="X198" s="2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2"/>
      <c r="X199" s="2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2"/>
      <c r="X200" s="2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2"/>
      <c r="X201" s="2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2"/>
      <c r="X202" s="2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2"/>
      <c r="X203" s="2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2"/>
      <c r="X204" s="2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2"/>
      <c r="X205" s="2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2"/>
      <c r="X206" s="2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2"/>
      <c r="X207" s="2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2"/>
      <c r="X208" s="2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2"/>
      <c r="X209" s="2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2"/>
      <c r="X210" s="2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2"/>
      <c r="X211" s="2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2"/>
      <c r="X212" s="2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2"/>
      <c r="X213" s="2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2"/>
      <c r="X214" s="2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2"/>
      <c r="X215" s="2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2"/>
      <c r="X216" s="2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2"/>
      <c r="X217" s="2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2"/>
      <c r="X218" s="2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2"/>
      <c r="X219" s="2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2"/>
      <c r="X220" s="2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2"/>
      <c r="X221" s="2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2"/>
      <c r="X222" s="2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2"/>
      <c r="X223" s="2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2"/>
      <c r="X224" s="2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2"/>
      <c r="X225" s="2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2"/>
      <c r="X226" s="2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2"/>
      <c r="X227" s="2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2"/>
      <c r="X228" s="2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2"/>
      <c r="X229" s="2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2"/>
      <c r="X230" s="2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2"/>
      <c r="X231" s="2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2"/>
      <c r="X232" s="2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2"/>
      <c r="X233" s="2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2"/>
      <c r="X234" s="2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2"/>
      <c r="X235" s="2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2"/>
      <c r="X236" s="2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2"/>
      <c r="X237" s="2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2"/>
      <c r="X238" s="2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2"/>
      <c r="X239" s="2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2"/>
      <c r="X240" s="2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2"/>
      <c r="X241" s="2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2"/>
      <c r="X242" s="2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2"/>
      <c r="X243" s="2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2"/>
      <c r="X244" s="2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2"/>
      <c r="X245" s="2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2"/>
      <c r="X246" s="2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2"/>
      <c r="X247" s="2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2"/>
      <c r="X248" s="2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2"/>
      <c r="X249" s="2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2"/>
      <c r="X250" s="2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2"/>
      <c r="X251" s="2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2"/>
      <c r="X252" s="2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2"/>
      <c r="X253" s="2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2"/>
      <c r="X254" s="2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2"/>
      <c r="X255" s="2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2"/>
      <c r="X256" s="2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2"/>
      <c r="X257" s="2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2"/>
      <c r="X258" s="2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2"/>
      <c r="X259" s="2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2"/>
      <c r="X260" s="2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2"/>
      <c r="X261" s="2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2"/>
      <c r="X262" s="2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2"/>
      <c r="X263" s="2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2"/>
      <c r="X264" s="2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2"/>
      <c r="X265" s="2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2"/>
      <c r="X266" s="2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2"/>
      <c r="X267" s="2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2"/>
      <c r="X268" s="2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2"/>
      <c r="X269" s="2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2"/>
      <c r="X270" s="2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2"/>
      <c r="X271" s="2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2"/>
      <c r="X272" s="2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2"/>
      <c r="X273" s="2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2"/>
      <c r="X274" s="2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2"/>
      <c r="X275" s="2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2"/>
      <c r="X276" s="2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2"/>
      <c r="X277" s="2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2"/>
      <c r="X278" s="2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2"/>
      <c r="X279" s="2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2"/>
      <c r="X280" s="2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2"/>
      <c r="X281" s="2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2"/>
      <c r="X282" s="2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2"/>
      <c r="X283" s="2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2"/>
      <c r="X284" s="2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2"/>
      <c r="X285" s="2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2"/>
      <c r="X286" s="2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2"/>
      <c r="X287" s="2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2"/>
      <c r="X288" s="2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2"/>
      <c r="X289" s="2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2"/>
      <c r="X290" s="2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2"/>
      <c r="X291" s="2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2"/>
      <c r="X292" s="2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2"/>
      <c r="X293" s="2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2"/>
      <c r="X294" s="2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2"/>
      <c r="X295" s="2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2"/>
      <c r="X296" s="2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2"/>
      <c r="X297" s="2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2"/>
      <c r="X298" s="2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2"/>
      <c r="X299" s="2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2"/>
      <c r="X300" s="2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2"/>
      <c r="X301" s="2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2"/>
      <c r="X302" s="2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2"/>
      <c r="X303" s="2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2"/>
      <c r="X304" s="2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2"/>
      <c r="X305" s="2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2"/>
      <c r="X306" s="2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2"/>
      <c r="X307" s="2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2"/>
      <c r="X308" s="2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2"/>
      <c r="X309" s="2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2"/>
      <c r="X310" s="2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2"/>
      <c r="X311" s="2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2"/>
      <c r="X312" s="2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2"/>
      <c r="X313" s="2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2"/>
      <c r="X314" s="2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2"/>
      <c r="X315" s="2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2"/>
      <c r="X316" s="2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2"/>
      <c r="X317" s="2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2"/>
      <c r="X318" s="2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2"/>
      <c r="X319" s="2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2"/>
      <c r="X320" s="2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2"/>
      <c r="X321" s="2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2"/>
      <c r="X322" s="2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2"/>
      <c r="X323" s="2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2"/>
      <c r="X324" s="2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2"/>
      <c r="X325" s="2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2"/>
      <c r="X326" s="2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2"/>
      <c r="X327" s="2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2"/>
      <c r="X328" s="2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2"/>
      <c r="X329" s="2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2"/>
      <c r="X330" s="2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2"/>
      <c r="X331" s="2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2"/>
      <c r="X332" s="2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2"/>
      <c r="X333" s="2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2"/>
      <c r="X334" s="2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2"/>
      <c r="X335" s="2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2"/>
      <c r="X336" s="2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2"/>
      <c r="X337" s="2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2"/>
      <c r="X338" s="2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2"/>
      <c r="X339" s="2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2"/>
      <c r="X340" s="2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2"/>
      <c r="X341" s="2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2"/>
      <c r="X342" s="2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2"/>
      <c r="X343" s="2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2"/>
      <c r="X344" s="2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2"/>
      <c r="X345" s="2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2"/>
      <c r="X346" s="2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2"/>
      <c r="X347" s="2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2"/>
      <c r="X348" s="2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2"/>
      <c r="X349" s="2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2"/>
      <c r="X350" s="2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2"/>
      <c r="X351" s="2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2"/>
      <c r="X352" s="2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2"/>
      <c r="X353" s="2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2"/>
      <c r="X354" s="2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2"/>
      <c r="X355" s="2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2"/>
      <c r="X356" s="2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2"/>
      <c r="X357" s="2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2"/>
      <c r="X358" s="2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2"/>
      <c r="X359" s="2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2"/>
      <c r="X360" s="2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2"/>
      <c r="X361" s="2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2"/>
      <c r="X362" s="2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2"/>
      <c r="X363" s="2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2"/>
      <c r="X364" s="2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2"/>
      <c r="X365" s="2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2"/>
      <c r="X366" s="2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2"/>
      <c r="X367" s="2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2"/>
      <c r="X368" s="2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2"/>
      <c r="X369" s="2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2"/>
      <c r="X370" s="2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2"/>
      <c r="X371" s="2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2"/>
      <c r="X372" s="2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2"/>
      <c r="X373" s="2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2"/>
      <c r="X374" s="2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2"/>
      <c r="X375" s="2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2"/>
      <c r="X376" s="2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2"/>
      <c r="X377" s="2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2"/>
      <c r="X378" s="2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2"/>
      <c r="X379" s="2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2"/>
      <c r="X380" s="2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2"/>
      <c r="X381" s="2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2"/>
      <c r="X382" s="2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2"/>
      <c r="X383" s="2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2"/>
      <c r="X384" s="2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2"/>
      <c r="X385" s="2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2"/>
      <c r="X386" s="2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2"/>
      <c r="X387" s="2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2"/>
      <c r="X388" s="2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2"/>
      <c r="X389" s="2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2"/>
      <c r="X390" s="2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2"/>
      <c r="X391" s="2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2"/>
      <c r="X392" s="2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2"/>
      <c r="X393" s="2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2"/>
      <c r="X394" s="2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2"/>
      <c r="X395" s="2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2"/>
      <c r="X396" s="2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2"/>
      <c r="X397" s="2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2"/>
      <c r="X398" s="2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2"/>
      <c r="X399" s="2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2"/>
      <c r="X400" s="2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2"/>
      <c r="X401" s="2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2"/>
      <c r="X402" s="2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2"/>
      <c r="X403" s="2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2"/>
      <c r="X404" s="2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2"/>
      <c r="X405" s="2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2"/>
      <c r="X406" s="2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2"/>
      <c r="X407" s="2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2"/>
      <c r="X408" s="2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2"/>
      <c r="X409" s="2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2"/>
      <c r="X410" s="2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2"/>
      <c r="X411" s="2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2"/>
      <c r="X412" s="2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2"/>
      <c r="X413" s="2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2"/>
      <c r="X414" s="2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2"/>
      <c r="X415" s="2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2"/>
      <c r="X416" s="2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2"/>
      <c r="X417" s="2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2"/>
      <c r="X418" s="2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2"/>
      <c r="X419" s="2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2"/>
      <c r="X420" s="2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2"/>
      <c r="X421" s="2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2"/>
      <c r="X422" s="2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2"/>
      <c r="X423" s="2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2"/>
      <c r="X424" s="2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2"/>
      <c r="X425" s="2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2"/>
      <c r="X426" s="2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2"/>
      <c r="X427" s="2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2"/>
      <c r="X428" s="2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2"/>
      <c r="X429" s="2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2"/>
      <c r="X430" s="2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2"/>
      <c r="X431" s="2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2"/>
      <c r="X432" s="2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2"/>
      <c r="X433" s="2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2"/>
      <c r="X434" s="2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2"/>
      <c r="X435" s="2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2"/>
      <c r="X436" s="2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2"/>
      <c r="X437" s="2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2"/>
      <c r="X438" s="2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2"/>
      <c r="X439" s="2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2"/>
      <c r="X440" s="2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2"/>
      <c r="X441" s="2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2"/>
      <c r="X442" s="2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2"/>
      <c r="X443" s="2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2"/>
      <c r="X444" s="2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2"/>
      <c r="X445" s="2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2"/>
      <c r="X446" s="2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2"/>
      <c r="X447" s="2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2"/>
      <c r="X448" s="2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2"/>
      <c r="X449" s="2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2"/>
      <c r="X450" s="2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2"/>
      <c r="X451" s="2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2"/>
      <c r="X452" s="2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2"/>
      <c r="X453" s="2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2"/>
      <c r="X454" s="2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2"/>
      <c r="X455" s="2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2"/>
      <c r="X456" s="2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2"/>
      <c r="X457" s="2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2"/>
      <c r="X458" s="2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2"/>
      <c r="X459" s="2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2"/>
      <c r="X460" s="2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2"/>
      <c r="X461" s="2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2"/>
      <c r="X462" s="2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2"/>
      <c r="X463" s="2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2"/>
      <c r="X464" s="2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2"/>
      <c r="X465" s="2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2"/>
      <c r="X466" s="2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2"/>
      <c r="X467" s="2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2"/>
      <c r="X468" s="2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2"/>
      <c r="X469" s="2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2"/>
      <c r="X470" s="2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2"/>
      <c r="X471" s="2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2"/>
      <c r="X472" s="2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2"/>
      <c r="X473" s="2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2"/>
      <c r="X474" s="2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2"/>
      <c r="X475" s="2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2"/>
      <c r="X476" s="2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2"/>
      <c r="X477" s="2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2"/>
      <c r="X478" s="2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2"/>
      <c r="X479" s="2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2"/>
      <c r="X480" s="2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2"/>
      <c r="X481" s="2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2"/>
      <c r="X482" s="2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2"/>
      <c r="X483" s="2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2"/>
      <c r="X484" s="2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2"/>
      <c r="X485" s="2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2"/>
      <c r="X486" s="2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2"/>
      <c r="X487" s="2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2"/>
      <c r="X488" s="2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2"/>
      <c r="X489" s="2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2"/>
      <c r="X490" s="2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2"/>
      <c r="X491" s="2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2"/>
      <c r="X492" s="2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2"/>
      <c r="X493" s="2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2"/>
      <c r="X494" s="2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2"/>
      <c r="X495" s="2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2"/>
      <c r="X496" s="2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2"/>
      <c r="X497" s="2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2"/>
      <c r="X498" s="2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2"/>
      <c r="X499" s="2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2"/>
      <c r="X500" s="2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2"/>
      <c r="X501" s="2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2"/>
      <c r="X502" s="2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2"/>
      <c r="X503" s="2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2"/>
      <c r="X504" s="2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2"/>
      <c r="X505" s="2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2"/>
      <c r="X506" s="2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2"/>
      <c r="X507" s="2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2"/>
      <c r="X508" s="2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2"/>
      <c r="X509" s="2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2"/>
      <c r="X510" s="2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2"/>
      <c r="X511" s="2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2"/>
      <c r="X512" s="2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2"/>
      <c r="X513" s="2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2"/>
      <c r="X514" s="2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2"/>
      <c r="X515" s="2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2"/>
      <c r="X516" s="2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2"/>
      <c r="X517" s="2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2"/>
      <c r="X518" s="2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2"/>
      <c r="X519" s="2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2"/>
      <c r="X520" s="2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2"/>
      <c r="X521" s="2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2"/>
      <c r="X522" s="2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2"/>
      <c r="X523" s="2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2"/>
      <c r="X524" s="2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2"/>
      <c r="X525" s="2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2"/>
      <c r="X526" s="2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2"/>
      <c r="X527" s="2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2"/>
      <c r="X528" s="2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2"/>
      <c r="X529" s="2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2"/>
      <c r="X530" s="2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2"/>
      <c r="X531" s="2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2"/>
      <c r="X532" s="2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2"/>
      <c r="X533" s="2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2"/>
      <c r="X534" s="2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2"/>
      <c r="X535" s="2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2"/>
      <c r="X536" s="2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2"/>
      <c r="X537" s="2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2"/>
      <c r="X538" s="2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2"/>
      <c r="X539" s="2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2"/>
      <c r="X540" s="2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2"/>
      <c r="X541" s="2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2"/>
      <c r="X542" s="2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2"/>
      <c r="X543" s="2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2"/>
      <c r="X544" s="2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2"/>
      <c r="X545" s="2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2"/>
      <c r="X546" s="2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2"/>
      <c r="X547" s="2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2"/>
      <c r="X548" s="2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2"/>
      <c r="X549" s="2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2"/>
      <c r="X550" s="2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2"/>
      <c r="X551" s="2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2"/>
      <c r="X552" s="2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2"/>
      <c r="X553" s="2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2"/>
      <c r="X554" s="2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2"/>
      <c r="X555" s="2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2"/>
      <c r="X556" s="2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2"/>
      <c r="X557" s="2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2"/>
      <c r="X558" s="2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2"/>
      <c r="X559" s="2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2"/>
      <c r="X560" s="2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2"/>
      <c r="X561" s="2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2"/>
      <c r="X562" s="2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2"/>
      <c r="X563" s="2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2"/>
      <c r="X564" s="2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2"/>
      <c r="X565" s="2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2"/>
      <c r="X566" s="2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2"/>
      <c r="X567" s="2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2"/>
      <c r="X568" s="2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2"/>
      <c r="X569" s="2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2"/>
      <c r="X570" s="2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2"/>
      <c r="X571" s="2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2"/>
      <c r="X572" s="2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2"/>
      <c r="X573" s="2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2"/>
      <c r="X574" s="2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2"/>
      <c r="X575" s="2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2"/>
      <c r="X576" s="2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2"/>
      <c r="X577" s="2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2"/>
      <c r="X578" s="2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2"/>
      <c r="X579" s="2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2"/>
      <c r="X580" s="2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2"/>
      <c r="X581" s="2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2"/>
      <c r="X582" s="2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2"/>
      <c r="X583" s="2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2"/>
      <c r="X584" s="2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2"/>
      <c r="X585" s="2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2"/>
      <c r="X586" s="2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2"/>
      <c r="X587" s="2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2"/>
      <c r="X588" s="2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2"/>
      <c r="X589" s="2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2"/>
      <c r="X590" s="2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2"/>
      <c r="X591" s="2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2"/>
      <c r="X592" s="2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2"/>
      <c r="X593" s="2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2"/>
      <c r="X594" s="2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2"/>
      <c r="X595" s="2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2"/>
      <c r="X596" s="2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2"/>
      <c r="X597" s="2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2"/>
      <c r="X598" s="2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2"/>
      <c r="X599" s="2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2"/>
      <c r="X600" s="2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2"/>
      <c r="X601" s="2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2"/>
      <c r="X602" s="2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2"/>
      <c r="X603" s="2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2"/>
      <c r="X604" s="2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2"/>
      <c r="X605" s="2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2"/>
      <c r="X606" s="2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2"/>
      <c r="X607" s="2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2"/>
      <c r="X608" s="2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2"/>
      <c r="X609" s="2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2"/>
      <c r="X610" s="2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2"/>
      <c r="X611" s="2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2"/>
      <c r="X612" s="2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2"/>
      <c r="X613" s="2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2"/>
      <c r="X614" s="2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2"/>
      <c r="X615" s="2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2"/>
      <c r="X616" s="2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2"/>
      <c r="X617" s="2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2"/>
      <c r="X618" s="2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2"/>
      <c r="X619" s="2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2"/>
      <c r="X620" s="2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2"/>
      <c r="X621" s="2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2"/>
      <c r="X622" s="2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2"/>
      <c r="X623" s="2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2"/>
      <c r="X624" s="2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2"/>
      <c r="X625" s="2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2"/>
      <c r="X626" s="2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2"/>
      <c r="X627" s="2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2"/>
      <c r="X628" s="2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2"/>
      <c r="X629" s="2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2"/>
      <c r="X630" s="2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2"/>
      <c r="X631" s="2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2"/>
      <c r="X632" s="2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2"/>
      <c r="X633" s="2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2"/>
      <c r="X634" s="2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2"/>
      <c r="X635" s="2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2"/>
      <c r="X636" s="2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2"/>
      <c r="X637" s="2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2"/>
      <c r="X638" s="2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2"/>
      <c r="X639" s="2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2"/>
      <c r="X640" s="2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2"/>
      <c r="X641" s="2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2"/>
      <c r="X642" s="2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2"/>
      <c r="X643" s="2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2"/>
      <c r="X644" s="2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2"/>
      <c r="X645" s="2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2"/>
      <c r="X646" s="2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2"/>
      <c r="X647" s="2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2"/>
      <c r="X648" s="2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2"/>
      <c r="X649" s="2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2"/>
      <c r="X650" s="2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2"/>
      <c r="X651" s="2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2"/>
      <c r="X652" s="2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2"/>
      <c r="X653" s="2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2"/>
      <c r="X654" s="2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2"/>
      <c r="X655" s="2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2"/>
      <c r="X656" s="2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2"/>
      <c r="X657" s="2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2"/>
      <c r="X658" s="2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2"/>
      <c r="X659" s="2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2"/>
      <c r="X660" s="2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2"/>
      <c r="X661" s="2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2"/>
      <c r="X662" s="2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2"/>
      <c r="X663" s="2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2"/>
      <c r="X664" s="2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2"/>
      <c r="X665" s="2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2"/>
      <c r="X666" s="2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2"/>
      <c r="X667" s="2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2"/>
      <c r="X668" s="2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2"/>
      <c r="X669" s="2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2"/>
      <c r="X670" s="2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2"/>
      <c r="X671" s="2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2"/>
      <c r="X672" s="2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2"/>
      <c r="X673" s="2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2"/>
      <c r="X674" s="2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2"/>
      <c r="X675" s="2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2"/>
      <c r="X676" s="2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2"/>
      <c r="X677" s="2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2"/>
      <c r="X678" s="2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2"/>
      <c r="X679" s="2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2"/>
      <c r="X680" s="2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2"/>
      <c r="X681" s="2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2"/>
      <c r="X682" s="2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2"/>
      <c r="X683" s="2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2"/>
      <c r="X684" s="2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2"/>
      <c r="X685" s="2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2"/>
      <c r="X686" s="2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2"/>
      <c r="X687" s="2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2"/>
      <c r="X688" s="2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2"/>
      <c r="X689" s="2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2"/>
      <c r="X690" s="2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2"/>
      <c r="X691" s="2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2"/>
      <c r="X692" s="2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2"/>
      <c r="X693" s="2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2"/>
      <c r="X694" s="2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2"/>
      <c r="X695" s="2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2"/>
      <c r="X696" s="2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2"/>
      <c r="X697" s="2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2"/>
      <c r="X698" s="2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2"/>
      <c r="X699" s="2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2"/>
      <c r="X700" s="2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2"/>
      <c r="X701" s="2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2"/>
      <c r="X702" s="2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2"/>
      <c r="X703" s="2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2"/>
      <c r="X704" s="2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2"/>
      <c r="X705" s="2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2"/>
      <c r="X706" s="2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2"/>
      <c r="X707" s="2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2"/>
      <c r="X708" s="2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2"/>
      <c r="X709" s="2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2"/>
      <c r="X710" s="2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2"/>
      <c r="X711" s="2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2"/>
      <c r="X712" s="2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2"/>
      <c r="X713" s="2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2"/>
      <c r="X714" s="2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2"/>
      <c r="X715" s="2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2"/>
      <c r="X716" s="2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2"/>
      <c r="X717" s="2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2"/>
      <c r="X718" s="2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2"/>
      <c r="X719" s="2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2"/>
      <c r="X720" s="2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2"/>
      <c r="X721" s="2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2"/>
      <c r="X722" s="2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2"/>
      <c r="X723" s="2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2"/>
      <c r="X724" s="2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2"/>
      <c r="X725" s="2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2"/>
      <c r="X726" s="2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2"/>
      <c r="X727" s="2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2"/>
      <c r="X728" s="2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2"/>
      <c r="X729" s="2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2"/>
      <c r="X730" s="2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2"/>
      <c r="X731" s="2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2"/>
      <c r="X732" s="2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2"/>
      <c r="X733" s="2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2"/>
      <c r="X734" s="2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2"/>
      <c r="X735" s="2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2"/>
      <c r="X736" s="2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2"/>
      <c r="X737" s="2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2"/>
      <c r="X738" s="2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2"/>
      <c r="X739" s="2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2"/>
      <c r="X740" s="2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2"/>
      <c r="X741" s="2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2"/>
      <c r="X742" s="2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2"/>
      <c r="X743" s="2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2"/>
      <c r="X744" s="2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2"/>
      <c r="X745" s="2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2"/>
      <c r="X746" s="2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2"/>
      <c r="X747" s="2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2"/>
      <c r="X748" s="2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2"/>
      <c r="X749" s="2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2"/>
      <c r="X750" s="2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2"/>
      <c r="X751" s="2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2"/>
      <c r="X752" s="2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2"/>
      <c r="X753" s="2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2"/>
      <c r="X754" s="2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2"/>
      <c r="X755" s="2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2"/>
      <c r="X756" s="2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2"/>
      <c r="X757" s="2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2"/>
      <c r="X758" s="2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2"/>
      <c r="X759" s="2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2"/>
      <c r="X760" s="2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2"/>
      <c r="X761" s="2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2"/>
      <c r="X762" s="2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2"/>
      <c r="X763" s="2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2"/>
      <c r="X764" s="2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2"/>
      <c r="X765" s="2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2"/>
      <c r="X766" s="2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2"/>
      <c r="X767" s="2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2"/>
      <c r="X768" s="2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2"/>
      <c r="X769" s="2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2"/>
      <c r="X770" s="2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2"/>
      <c r="X771" s="2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2"/>
      <c r="X772" s="2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2"/>
      <c r="X773" s="2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2"/>
      <c r="X774" s="2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2"/>
      <c r="X775" s="2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2"/>
      <c r="X776" s="2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2"/>
      <c r="X777" s="2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2"/>
      <c r="X778" s="2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2"/>
      <c r="X779" s="2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2"/>
      <c r="X780" s="2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2"/>
      <c r="X781" s="2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2"/>
      <c r="X782" s="2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2"/>
      <c r="X783" s="2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2"/>
      <c r="X784" s="2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2"/>
      <c r="X785" s="2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2"/>
      <c r="X786" s="2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2"/>
      <c r="X787" s="2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2"/>
      <c r="X788" s="2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2"/>
      <c r="X789" s="2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2"/>
      <c r="X790" s="2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2"/>
      <c r="X791" s="2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2"/>
      <c r="X792" s="2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2"/>
      <c r="X793" s="2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2"/>
      <c r="X794" s="2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2"/>
      <c r="X795" s="2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2"/>
      <c r="X796" s="2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2"/>
      <c r="X797" s="2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2"/>
      <c r="X798" s="2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2"/>
      <c r="X799" s="2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2"/>
      <c r="X800" s="2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2"/>
      <c r="X801" s="2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2"/>
      <c r="X802" s="2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2"/>
      <c r="X803" s="2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2"/>
      <c r="X804" s="2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2"/>
      <c r="X805" s="2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2"/>
      <c r="X806" s="2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2"/>
      <c r="X807" s="2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2"/>
      <c r="X808" s="2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2"/>
      <c r="X809" s="2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2"/>
      <c r="X810" s="2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2"/>
      <c r="X811" s="2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2"/>
      <c r="X812" s="2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2"/>
      <c r="X813" s="2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2"/>
      <c r="X814" s="2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2"/>
      <c r="X815" s="2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2"/>
      <c r="X816" s="2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2"/>
      <c r="X817" s="2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2"/>
      <c r="X818" s="2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2"/>
      <c r="X819" s="2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2"/>
      <c r="X820" s="2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2"/>
      <c r="X821" s="2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2"/>
      <c r="X822" s="2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2"/>
      <c r="X823" s="2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2"/>
      <c r="X824" s="2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2"/>
      <c r="X825" s="2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2"/>
      <c r="X826" s="2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2"/>
      <c r="X827" s="2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2"/>
      <c r="X828" s="2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2"/>
      <c r="X829" s="2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2"/>
      <c r="X830" s="2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2"/>
      <c r="X831" s="2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2"/>
      <c r="X832" s="2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2"/>
      <c r="X833" s="2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2"/>
      <c r="X834" s="2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2"/>
      <c r="X835" s="2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2"/>
      <c r="X836" s="2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2"/>
      <c r="X837" s="2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2"/>
      <c r="X838" s="2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2"/>
      <c r="X839" s="2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2"/>
      <c r="X840" s="2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2"/>
      <c r="X841" s="2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2"/>
      <c r="X842" s="2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2"/>
      <c r="X843" s="2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2"/>
      <c r="X844" s="2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2"/>
      <c r="X845" s="2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2"/>
      <c r="X846" s="2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2"/>
      <c r="X847" s="2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2"/>
      <c r="X848" s="2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2"/>
      <c r="X849" s="2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2"/>
      <c r="X850" s="2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2"/>
      <c r="X851" s="2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2"/>
      <c r="X852" s="2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2"/>
      <c r="X853" s="2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2"/>
      <c r="X854" s="2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2"/>
      <c r="X855" s="2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2"/>
      <c r="X856" s="2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2"/>
      <c r="X857" s="2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2"/>
      <c r="X858" s="2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2"/>
      <c r="X859" s="2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2"/>
      <c r="X860" s="2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2"/>
      <c r="X861" s="2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2"/>
      <c r="X862" s="2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2"/>
      <c r="X863" s="2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2"/>
      <c r="X864" s="2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2"/>
      <c r="X865" s="2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2"/>
      <c r="X866" s="2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2"/>
      <c r="X867" s="2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2"/>
      <c r="X868" s="2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2"/>
      <c r="X869" s="2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2"/>
      <c r="X870" s="2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2"/>
      <c r="X871" s="2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2"/>
      <c r="X872" s="2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2"/>
      <c r="X873" s="2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2"/>
      <c r="X874" s="2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2"/>
      <c r="X875" s="2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2"/>
      <c r="X876" s="2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2"/>
      <c r="X877" s="2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2"/>
      <c r="X878" s="2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2"/>
      <c r="X879" s="2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2"/>
      <c r="X880" s="2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2"/>
      <c r="X881" s="2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2"/>
      <c r="X882" s="2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2"/>
      <c r="X883" s="2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2"/>
      <c r="X884" s="2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2"/>
      <c r="X885" s="2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2"/>
      <c r="X886" s="2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2"/>
      <c r="X887" s="2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2"/>
      <c r="X888" s="2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2"/>
      <c r="X889" s="2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2"/>
      <c r="X890" s="2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2"/>
      <c r="X891" s="2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2"/>
      <c r="X892" s="2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2"/>
      <c r="X893" s="2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2"/>
      <c r="X894" s="2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2"/>
      <c r="X895" s="2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2"/>
      <c r="X896" s="2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2"/>
      <c r="X897" s="2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2"/>
      <c r="X898" s="2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2"/>
      <c r="X899" s="2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2"/>
      <c r="X900" s="2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2"/>
      <c r="X901" s="2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2"/>
      <c r="X902" s="2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2"/>
      <c r="X903" s="2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2"/>
      <c r="X904" s="2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2"/>
      <c r="X905" s="2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2"/>
      <c r="X906" s="2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2"/>
      <c r="X907" s="2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2"/>
      <c r="X908" s="2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2"/>
      <c r="X909" s="2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2"/>
      <c r="X910" s="2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2"/>
      <c r="X911" s="2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2"/>
      <c r="X912" s="2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2"/>
      <c r="X913" s="2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2"/>
      <c r="X914" s="2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2"/>
      <c r="X915" s="2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2"/>
      <c r="X916" s="2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2"/>
      <c r="X917" s="2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2"/>
      <c r="X918" s="2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2"/>
      <c r="X919" s="2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2"/>
      <c r="X920" s="2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2"/>
      <c r="X921" s="2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2"/>
      <c r="X922" s="2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2"/>
      <c r="X923" s="2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2"/>
      <c r="X924" s="2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2"/>
      <c r="X925" s="2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2"/>
      <c r="X926" s="2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2"/>
      <c r="X927" s="2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2"/>
      <c r="X928" s="2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2"/>
      <c r="X929" s="2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2"/>
      <c r="X930" s="2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2"/>
      <c r="X931" s="2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2"/>
      <c r="X932" s="2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2"/>
      <c r="X933" s="2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2"/>
      <c r="X934" s="2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2"/>
      <c r="X935" s="2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2"/>
      <c r="X936" s="2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2"/>
      <c r="X937" s="2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2"/>
      <c r="X938" s="2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2"/>
      <c r="X939" s="2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2"/>
      <c r="X940" s="2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2"/>
      <c r="X941" s="2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2"/>
      <c r="X942" s="2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2"/>
      <c r="X943" s="2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2"/>
      <c r="X944" s="2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2"/>
      <c r="X945" s="2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2"/>
      <c r="X946" s="2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2"/>
      <c r="X947" s="2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2"/>
      <c r="X948" s="2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2"/>
      <c r="X949" s="2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2"/>
      <c r="X950" s="2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2"/>
      <c r="X951" s="2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2"/>
      <c r="X952" s="2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2"/>
      <c r="X953" s="2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2"/>
      <c r="X954" s="2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2"/>
      <c r="X955" s="2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2"/>
      <c r="X956" s="2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2"/>
      <c r="X957" s="2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2"/>
      <c r="X958" s="2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2"/>
      <c r="X959" s="2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2"/>
      <c r="X960" s="2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2"/>
      <c r="X961" s="2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2"/>
      <c r="X962" s="2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2"/>
      <c r="X963" s="2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2"/>
      <c r="X964" s="2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2"/>
      <c r="X965" s="2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2"/>
      <c r="X966" s="2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2"/>
      <c r="X967" s="2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2"/>
      <c r="X968" s="2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2"/>
      <c r="X969" s="2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2"/>
      <c r="X970" s="2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2"/>
      <c r="X971" s="2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2"/>
      <c r="X972" s="2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2"/>
      <c r="X973" s="2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2"/>
      <c r="X974" s="2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2"/>
      <c r="X975" s="2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2"/>
      <c r="X976" s="2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2"/>
      <c r="X977" s="2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2"/>
      <c r="X978" s="2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2"/>
      <c r="X979" s="2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2"/>
      <c r="X980" s="2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2"/>
      <c r="X981" s="2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2"/>
      <c r="X982" s="2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2"/>
      <c r="X983" s="2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2"/>
      <c r="X984" s="2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2"/>
      <c r="X985" s="2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2"/>
      <c r="X986" s="2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</sheetData>
  <mergeCells count="12">
    <mergeCell ref="M41:N41"/>
    <mergeCell ref="O41:P41"/>
    <mergeCell ref="Q41:R41"/>
    <mergeCell ref="S41:T41"/>
    <mergeCell ref="K4:L4"/>
    <mergeCell ref="M4:N4"/>
    <mergeCell ref="O4:P4"/>
    <mergeCell ref="Q4:R4"/>
    <mergeCell ref="S4:T4"/>
    <mergeCell ref="U4:V4"/>
    <mergeCell ref="K41:L41"/>
    <mergeCell ref="U41:V41"/>
  </mergeCells>
  <printOptions/>
  <pageMargins bottom="0.75" footer="0.0" header="0.0" left="0.7" right="0.7" top="0.75"/>
  <pageSetup fitToHeight="0" paperSize="9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33.88"/>
    <col customWidth="1" min="3" max="3" width="15.5"/>
    <col customWidth="1" min="4" max="4" width="18.38"/>
    <col customWidth="1" min="5" max="5" width="12.25"/>
    <col customWidth="1" min="6" max="6" width="12.88"/>
    <col customWidth="1" min="7" max="7" width="83.63"/>
  </cols>
  <sheetData>
    <row r="3">
      <c r="B3" s="190" t="s">
        <v>86</v>
      </c>
      <c r="C3" s="191"/>
      <c r="D3" s="191"/>
      <c r="E3" s="191"/>
      <c r="F3" s="191"/>
      <c r="G3" s="191"/>
    </row>
    <row r="4">
      <c r="B4" s="191"/>
      <c r="C4" s="191"/>
      <c r="D4" s="191"/>
      <c r="E4" s="191"/>
      <c r="F4" s="191"/>
      <c r="G4" s="191"/>
    </row>
    <row r="5">
      <c r="B5" s="192" t="s">
        <v>87</v>
      </c>
      <c r="C5" s="193" t="s">
        <v>88</v>
      </c>
      <c r="D5" s="193" t="s">
        <v>89</v>
      </c>
      <c r="E5" s="193" t="s">
        <v>90</v>
      </c>
      <c r="F5" s="193" t="s">
        <v>91</v>
      </c>
      <c r="G5" s="194" t="s">
        <v>92</v>
      </c>
    </row>
    <row r="6">
      <c r="B6" s="195" t="s">
        <v>14</v>
      </c>
      <c r="C6" s="196"/>
      <c r="D6" s="196"/>
      <c r="E6" s="197"/>
      <c r="F6" s="198"/>
      <c r="G6" s="191"/>
    </row>
    <row r="7">
      <c r="B7" s="195" t="s">
        <v>16</v>
      </c>
      <c r="C7" s="196"/>
      <c r="D7" s="196"/>
      <c r="E7" s="197"/>
      <c r="F7" s="198"/>
      <c r="G7" s="199"/>
    </row>
    <row r="8">
      <c r="B8" s="195" t="s">
        <v>18</v>
      </c>
      <c r="C8" s="196"/>
      <c r="D8" s="196"/>
      <c r="E8" s="197"/>
      <c r="F8" s="198"/>
      <c r="G8" s="191"/>
    </row>
    <row r="9">
      <c r="B9" s="195"/>
      <c r="C9" s="196"/>
      <c r="D9" s="196"/>
      <c r="E9" s="197"/>
      <c r="F9" s="198"/>
      <c r="G9" s="199"/>
    </row>
    <row r="10">
      <c r="B10" s="195"/>
      <c r="C10" s="196"/>
      <c r="D10" s="196"/>
      <c r="E10" s="197"/>
      <c r="F10" s="198"/>
      <c r="G10" s="199"/>
    </row>
    <row r="11">
      <c r="B11" s="200" t="s">
        <v>93</v>
      </c>
      <c r="C11" s="201"/>
      <c r="D11" s="201"/>
      <c r="E11" s="201"/>
      <c r="F11" s="202"/>
      <c r="G11" s="191"/>
    </row>
    <row r="16">
      <c r="D16" s="203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2025-04-03T18:09:46Z</dcterms:created>
  <dc:creator>Rosario Gómez</dc:creator>
</cp:coreProperties>
</file>