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Maestra" sheetId="1" r:id="rId4"/>
    <sheet state="visible" name="BALANCE" sheetId="2" r:id="rId5"/>
  </sheets>
  <definedNames/>
  <calcPr/>
  <extLst>
    <ext uri="GoogleSheetsCustomDataVersion2">
      <go:sheetsCustomData xmlns:go="http://customooxmlschemas.google.com/" r:id="rId6" roundtripDataChecksum="6iLemYHeqTOdB//ejsaS+HUTyxjpT6DIM1NTwGZEis0="/>
    </ext>
  </extLst>
</workbook>
</file>

<file path=xl/sharedStrings.xml><?xml version="1.0" encoding="utf-8"?>
<sst xmlns="http://schemas.openxmlformats.org/spreadsheetml/2006/main" count="81" uniqueCount="57">
  <si>
    <t>Fichero actualizado el:</t>
  </si>
  <si>
    <t xml:space="preserve"> </t>
  </si>
  <si>
    <t>INFO DETALLADA:</t>
  </si>
  <si>
    <t xml:space="preserve">   </t>
  </si>
  <si>
    <t>TOTAL A PAGAR</t>
  </si>
  <si>
    <t>Pagado</t>
  </si>
  <si>
    <t>Pago recibido</t>
  </si>
  <si>
    <t>SUBTOTAL</t>
  </si>
  <si>
    <t>BONIFICACIONES</t>
  </si>
  <si>
    <t>Asistente</t>
  </si>
  <si>
    <t>Nº asistentes</t>
  </si>
  <si>
    <t>Nº socios</t>
  </si>
  <si>
    <t>Visita Castillo</t>
  </si>
  <si>
    <t>Comida Sábado</t>
  </si>
  <si>
    <t>€</t>
  </si>
  <si>
    <t>S/N</t>
  </si>
  <si>
    <t>Fecha</t>
  </si>
  <si>
    <t>nick</t>
  </si>
  <si>
    <t>Nº visitantes</t>
  </si>
  <si>
    <t>Nº Comensales</t>
  </si>
  <si>
    <t>N</t>
  </si>
  <si>
    <t>ric_saabosch</t>
  </si>
  <si>
    <t>absaab</t>
  </si>
  <si>
    <t>S</t>
  </si>
  <si>
    <t>JLE</t>
  </si>
  <si>
    <t>chencho y DavidSPG</t>
  </si>
  <si>
    <t>JorgeRevuel</t>
  </si>
  <si>
    <t>zimer</t>
  </si>
  <si>
    <t>Javichu</t>
  </si>
  <si>
    <t>manusaab</t>
  </si>
  <si>
    <t>angel-76</t>
  </si>
  <si>
    <t>Parri</t>
  </si>
  <si>
    <t>mcoman</t>
  </si>
  <si>
    <t>Jureman</t>
  </si>
  <si>
    <t>Currosaab95</t>
  </si>
  <si>
    <t>Ppmartin</t>
  </si>
  <si>
    <t>Alfaberto</t>
  </si>
  <si>
    <t xml:space="preserve">  </t>
  </si>
  <si>
    <t>Pagos totales</t>
  </si>
  <si>
    <t>Subtotal Abs</t>
  </si>
  <si>
    <t>Bonificaciones Total</t>
  </si>
  <si>
    <t>Coches Asistentes</t>
  </si>
  <si>
    <r>
      <rPr>
        <rFont val="Arial"/>
        <color theme="1"/>
        <sz val="12.0"/>
      </rPr>
      <t xml:space="preserve">Pago mediante transferencia a Club Saab España, </t>
    </r>
    <r>
      <rPr>
        <rFont val="Arial"/>
        <b/>
        <color theme="1"/>
        <sz val="12.0"/>
      </rPr>
      <t>concepto "</t>
    </r>
    <r>
      <rPr>
        <rFont val="Arial"/>
        <b/>
        <color rgb="FF12501B"/>
        <sz val="12.0"/>
      </rPr>
      <t>NICK + Navidad</t>
    </r>
    <r>
      <rPr>
        <rFont val="Arial"/>
        <b/>
        <color theme="1"/>
        <sz val="12.0"/>
      </rPr>
      <t>"</t>
    </r>
  </si>
  <si>
    <t>IBAN: ES98 2085 4930 3903 3074 5402</t>
  </si>
  <si>
    <t>Visita Castillo:</t>
  </si>
  <si>
    <t>El Club paga la entrada a los socios (9€ adultos hasta 64 años, 5€ 65 años en adelante)</t>
  </si>
  <si>
    <t>Observaciones generales aplicables a todas las actividades:</t>
  </si>
  <si>
    <r>
      <rPr>
        <rFont val="Arial"/>
        <b/>
        <color rgb="FF333333"/>
        <sz val="12.0"/>
      </rPr>
      <t xml:space="preserve">Las consumiciones previas y posteriores a las comidas y cenas </t>
    </r>
    <r>
      <rPr>
        <rFont val="Arial"/>
        <b/>
        <color rgb="FF333333"/>
        <sz val="12.0"/>
        <u/>
      </rPr>
      <t>no</t>
    </r>
    <r>
      <rPr>
        <rFont val="Arial"/>
        <b/>
        <color rgb="FF333333"/>
        <sz val="12.0"/>
      </rPr>
      <t xml:space="preserve"> están incluidas en el precio de cada menú. Son a cargo de cada comensal.</t>
    </r>
  </si>
  <si>
    <t>Por cuestiones de eficiencia, no negociamos menús infantiles. En caso de haber niños, tendrían que pedir a la carta y abonarlo directamente en el restaurante.</t>
  </si>
  <si>
    <t>RESTAURACIÓN BALANCE</t>
  </si>
  <si>
    <t>Evento</t>
  </si>
  <si>
    <t>Estimado Total €</t>
  </si>
  <si>
    <t>Importe Real Total €</t>
  </si>
  <si>
    <t>Desviación €</t>
  </si>
  <si>
    <t>Desviación %</t>
  </si>
  <si>
    <t>Comentarios</t>
  </si>
  <si>
    <t>TOTALES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</si>
</sst>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m/yyyy"/>
    <numFmt numFmtId="165" formatCode="#,##0.00\ &quot;€&quot;;[Red]\-#,##0.00\ &quot;€&quot;"/>
    <numFmt numFmtId="166" formatCode="#,##0\ [$€-1]"/>
    <numFmt numFmtId="167" formatCode="d-mmm"/>
    <numFmt numFmtId="168" formatCode="_-* #,##0.00\ [$€-C0A]_-;\-* #,##0.00\ [$€-C0A]_-;_-* &quot;-&quot;??\ [$€-C0A]_-;_-@"/>
  </numFmts>
  <fonts count="19">
    <font>
      <sz val="11.0"/>
      <color theme="1"/>
      <name val="Aptos Narrow"/>
      <scheme val="minor"/>
    </font>
    <font>
      <sz val="11.0"/>
      <color theme="1"/>
      <name val="Aptos Narrow"/>
    </font>
    <font>
      <sz val="14.0"/>
      <color theme="1"/>
      <name val="Aptos Narrow"/>
    </font>
    <font>
      <sz val="14.0"/>
      <color theme="1"/>
      <name val="Arial"/>
    </font>
    <font>
      <b/>
      <sz val="13.0"/>
      <color theme="1"/>
      <name val="Arial"/>
    </font>
    <font>
      <color theme="1"/>
      <name val="Aptos Narrow"/>
    </font>
    <font>
      <sz val="11.0"/>
      <color theme="1"/>
      <name val="Arial"/>
    </font>
    <font>
      <b/>
      <sz val="12.0"/>
      <color theme="1"/>
      <name val="Arial"/>
    </font>
    <font/>
    <font>
      <i/>
      <sz val="12.0"/>
      <color theme="1"/>
      <name val="Arial"/>
    </font>
    <font>
      <sz val="12.0"/>
      <color theme="1"/>
      <name val="Arial"/>
    </font>
    <font>
      <color theme="1"/>
      <name val="Arial"/>
    </font>
    <font>
      <b/>
      <sz val="11.0"/>
      <color theme="1"/>
      <name val="Arial"/>
    </font>
    <font>
      <b/>
      <sz val="11.0"/>
      <color theme="1"/>
      <name val="Aptos Narrow"/>
    </font>
    <font>
      <sz val="16.0"/>
      <color theme="1"/>
      <name val="Arial"/>
    </font>
    <font>
      <b/>
      <u/>
      <sz val="12.0"/>
      <color theme="1"/>
      <name val="Arial"/>
    </font>
    <font>
      <sz val="12.0"/>
      <color theme="1"/>
      <name val="Aptos Narrow"/>
    </font>
    <font>
      <b/>
      <sz val="12.0"/>
      <color rgb="FF333333"/>
      <name val="Arial"/>
    </font>
    <font>
      <b/>
      <sz val="15.0"/>
      <color theme="1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DBE9F7"/>
        <bgColor rgb="FFDBE9F7"/>
      </patternFill>
    </fill>
    <fill>
      <patternFill patternType="solid">
        <fgColor rgb="FFD9D9D9"/>
        <bgColor rgb="FFD9D9D9"/>
      </patternFill>
    </fill>
    <fill>
      <patternFill patternType="solid">
        <fgColor rgb="FF0C0C0C"/>
        <bgColor rgb="FF0C0C0C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D8D8D8"/>
        <bgColor rgb="FFD8D8D8"/>
      </patternFill>
    </fill>
    <fill>
      <patternFill patternType="solid">
        <fgColor rgb="FFD9F2D0"/>
        <bgColor rgb="FFD9F2D0"/>
      </patternFill>
    </fill>
  </fills>
  <borders count="38">
    <border/>
    <border>
      <left/>
      <right/>
      <top/>
      <bottom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1" fillId="2" fontId="3" numFmtId="164" xfId="0" applyAlignment="1" applyBorder="1" applyFill="1" applyFont="1" applyNumberFormat="1">
      <alignment readingOrder="0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6" numFmtId="0" xfId="0" applyAlignment="1" applyFont="1">
      <alignment vertical="center"/>
    </xf>
    <xf borderId="2" fillId="3" fontId="7" numFmtId="0" xfId="0" applyAlignment="1" applyBorder="1" applyFill="1" applyFont="1">
      <alignment horizontal="center" vertical="center"/>
    </xf>
    <xf borderId="3" fillId="3" fontId="7" numFmtId="0" xfId="0" applyAlignment="1" applyBorder="1" applyFont="1">
      <alignment horizontal="center" vertical="center"/>
    </xf>
    <xf borderId="4" fillId="3" fontId="7" numFmtId="0" xfId="0" applyAlignment="1" applyBorder="1" applyFont="1">
      <alignment horizontal="center" vertical="center"/>
    </xf>
    <xf borderId="2" fillId="4" fontId="7" numFmtId="0" xfId="0" applyAlignment="1" applyBorder="1" applyFill="1" applyFont="1">
      <alignment horizontal="center" vertical="center"/>
    </xf>
    <xf borderId="4" fillId="4" fontId="7" numFmtId="0" xfId="0" applyAlignment="1" applyBorder="1" applyFont="1">
      <alignment horizontal="center" vertical="center"/>
    </xf>
    <xf borderId="5" fillId="5" fontId="7" numFmtId="0" xfId="0" applyAlignment="1" applyBorder="1" applyFill="1" applyFont="1">
      <alignment horizontal="center" vertical="center"/>
    </xf>
    <xf borderId="6" fillId="3" fontId="7" numFmtId="0" xfId="0" applyAlignment="1" applyBorder="1" applyFont="1">
      <alignment horizontal="center" vertical="center"/>
    </xf>
    <xf borderId="7" fillId="3" fontId="7" numFmtId="0" xfId="0" applyAlignment="1" applyBorder="1" applyFont="1">
      <alignment horizontal="center" vertical="center"/>
    </xf>
    <xf borderId="5" fillId="6" fontId="7" numFmtId="0" xfId="0" applyAlignment="1" applyBorder="1" applyFill="1" applyFont="1">
      <alignment horizontal="center" readingOrder="0" vertical="center"/>
    </xf>
    <xf borderId="8" fillId="0" fontId="8" numFmtId="0" xfId="0" applyBorder="1" applyFont="1"/>
    <xf borderId="5" fillId="3" fontId="7" numFmtId="0" xfId="0" applyAlignment="1" applyBorder="1" applyFont="1">
      <alignment horizontal="center" vertical="center"/>
    </xf>
    <xf borderId="9" fillId="3" fontId="9" numFmtId="165" xfId="0" applyAlignment="1" applyBorder="1" applyFont="1" applyNumberFormat="1">
      <alignment horizontal="center" vertical="center"/>
    </xf>
    <xf borderId="10" fillId="3" fontId="10" numFmtId="165" xfId="0" applyAlignment="1" applyBorder="1" applyFont="1" applyNumberFormat="1">
      <alignment horizontal="center" vertical="center"/>
    </xf>
    <xf borderId="10" fillId="3" fontId="10" numFmtId="0" xfId="0" applyAlignment="1" applyBorder="1" applyFont="1">
      <alignment horizontal="center" vertical="center"/>
    </xf>
    <xf borderId="11" fillId="3" fontId="10" numFmtId="0" xfId="0" applyAlignment="1" applyBorder="1" applyFont="1">
      <alignment horizontal="center" vertical="center"/>
    </xf>
    <xf borderId="9" fillId="4" fontId="10" numFmtId="165" xfId="0" applyAlignment="1" applyBorder="1" applyFont="1" applyNumberFormat="1">
      <alignment horizontal="center" vertical="center"/>
    </xf>
    <xf borderId="11" fillId="4" fontId="10" numFmtId="165" xfId="0" applyAlignment="1" applyBorder="1" applyFont="1" applyNumberFormat="1">
      <alignment horizontal="center" vertical="center"/>
    </xf>
    <xf borderId="12" fillId="5" fontId="10" numFmtId="165" xfId="0" applyAlignment="1" applyBorder="1" applyFont="1" applyNumberFormat="1">
      <alignment horizontal="center" vertical="center"/>
    </xf>
    <xf borderId="13" fillId="3" fontId="10" numFmtId="0" xfId="0" applyAlignment="1" applyBorder="1" applyFont="1">
      <alignment horizontal="center" vertical="center"/>
    </xf>
    <xf borderId="14" fillId="3" fontId="10" numFmtId="0" xfId="0" applyAlignment="1" applyBorder="1" applyFont="1">
      <alignment horizontal="center" vertical="center"/>
    </xf>
    <xf borderId="14" fillId="6" fontId="10" numFmtId="0" xfId="0" applyAlignment="1" applyBorder="1" applyFont="1">
      <alignment horizontal="center" vertical="center"/>
    </xf>
    <xf borderId="14" fillId="7" fontId="10" numFmtId="166" xfId="0" applyAlignment="1" applyBorder="1" applyFill="1" applyFont="1" applyNumberFormat="1">
      <alignment horizontal="center" readingOrder="0" vertical="center"/>
    </xf>
    <xf borderId="15" fillId="0" fontId="7" numFmtId="165" xfId="0" applyAlignment="1" applyBorder="1" applyFont="1" applyNumberFormat="1">
      <alignment horizontal="center" vertical="center"/>
    </xf>
    <xf borderId="16" fillId="0" fontId="7" numFmtId="166" xfId="0" applyAlignment="1" applyBorder="1" applyFont="1" applyNumberFormat="1">
      <alignment horizontal="center" vertical="center"/>
    </xf>
    <xf borderId="15" fillId="0" fontId="7" numFmtId="0" xfId="0" applyAlignment="1" applyBorder="1" applyFont="1">
      <alignment horizontal="center" readingOrder="0" vertical="center"/>
    </xf>
    <xf borderId="17" fillId="0" fontId="7" numFmtId="167" xfId="0" applyAlignment="1" applyBorder="1" applyFont="1" applyNumberFormat="1">
      <alignment horizontal="center" vertical="center"/>
    </xf>
    <xf borderId="15" fillId="0" fontId="1" numFmtId="166" xfId="0" applyAlignment="1" applyBorder="1" applyFont="1" applyNumberFormat="1">
      <alignment horizontal="center" vertical="center"/>
    </xf>
    <xf borderId="18" fillId="5" fontId="7" numFmtId="165" xfId="0" applyAlignment="1" applyBorder="1" applyFont="1" applyNumberFormat="1">
      <alignment horizontal="center" vertical="center"/>
    </xf>
    <xf borderId="19" fillId="0" fontId="7" numFmtId="0" xfId="0" applyAlignment="1" applyBorder="1" applyFont="1">
      <alignment horizontal="center" readingOrder="0" vertical="center"/>
    </xf>
    <xf borderId="16" fillId="0" fontId="10" numFmtId="0" xfId="0" applyAlignment="1" applyBorder="1" applyFont="1">
      <alignment horizontal="center" readingOrder="0" vertical="center"/>
    </xf>
    <xf borderId="17" fillId="0" fontId="10" numFmtId="0" xfId="0" applyAlignment="1" applyBorder="1" applyFont="1">
      <alignment horizontal="center" vertical="center"/>
    </xf>
    <xf borderId="19" fillId="8" fontId="7" numFmtId="1" xfId="0" applyAlignment="1" applyBorder="1" applyFill="1" applyFont="1" applyNumberFormat="1">
      <alignment horizontal="center" readingOrder="0" vertical="center"/>
    </xf>
    <xf borderId="15" fillId="0" fontId="10" numFmtId="166" xfId="0" applyAlignment="1" applyBorder="1" applyFont="1" applyNumberFormat="1">
      <alignment horizontal="center" vertical="center"/>
    </xf>
    <xf borderId="19" fillId="8" fontId="7" numFmtId="0" xfId="0" applyAlignment="1" applyBorder="1" applyFont="1">
      <alignment horizontal="center" readingOrder="0" vertical="center"/>
    </xf>
    <xf borderId="20" fillId="0" fontId="7" numFmtId="165" xfId="0" applyAlignment="1" applyBorder="1" applyFont="1" applyNumberFormat="1">
      <alignment horizontal="center" vertical="center"/>
    </xf>
    <xf borderId="17" fillId="0" fontId="10" numFmtId="0" xfId="0" applyAlignment="1" applyBorder="1" applyFont="1">
      <alignment horizontal="center" readingOrder="0" vertical="center"/>
    </xf>
    <xf borderId="21" fillId="8" fontId="7" numFmtId="1" xfId="0" applyAlignment="1" applyBorder="1" applyFont="1" applyNumberFormat="1">
      <alignment horizontal="center" readingOrder="0" vertical="center"/>
    </xf>
    <xf borderId="21" fillId="8" fontId="7" numFmtId="0" xfId="0" applyAlignment="1" applyBorder="1" applyFont="1">
      <alignment horizontal="center" readingOrder="0" vertical="center"/>
    </xf>
    <xf borderId="17" fillId="0" fontId="7" numFmtId="167" xfId="0" applyAlignment="1" applyBorder="1" applyFont="1" applyNumberFormat="1">
      <alignment horizontal="center" readingOrder="0" vertical="center"/>
    </xf>
    <xf borderId="15" fillId="0" fontId="6" numFmtId="166" xfId="0" applyAlignment="1" applyBorder="1" applyFont="1" applyNumberFormat="1">
      <alignment horizontal="center" readingOrder="0" vertical="center"/>
    </xf>
    <xf borderId="15" fillId="0" fontId="10" numFmtId="166" xfId="0" applyAlignment="1" applyBorder="1" applyFont="1" applyNumberFormat="1">
      <alignment horizontal="center" readingOrder="0" vertical="center"/>
    </xf>
    <xf borderId="16" fillId="0" fontId="7" numFmtId="165" xfId="0" applyAlignment="1" applyBorder="1" applyFont="1" applyNumberFormat="1">
      <alignment horizontal="center" vertical="center"/>
    </xf>
    <xf borderId="0" fillId="0" fontId="11" numFmtId="0" xfId="0" applyAlignment="1" applyFont="1">
      <alignment readingOrder="0" vertical="center"/>
    </xf>
    <xf borderId="17" fillId="0" fontId="7" numFmtId="16" xfId="0" applyAlignment="1" applyBorder="1" applyFont="1" applyNumberFormat="1">
      <alignment horizontal="center" vertical="center"/>
    </xf>
    <xf borderId="19" fillId="0" fontId="7" numFmtId="0" xfId="0" applyAlignment="1" applyBorder="1" applyFont="1">
      <alignment horizontal="center" vertical="center"/>
    </xf>
    <xf borderId="16" fillId="0" fontId="10" numFmtId="0" xfId="0" applyAlignment="1" applyBorder="1" applyFont="1">
      <alignment horizontal="center" vertical="center"/>
    </xf>
    <xf borderId="21" fillId="0" fontId="7" numFmtId="1" xfId="0" applyAlignment="1" applyBorder="1" applyFont="1" applyNumberFormat="1">
      <alignment horizontal="center" vertical="center"/>
    </xf>
    <xf borderId="21" fillId="0" fontId="7" numFmtId="0" xfId="0" applyAlignment="1" applyBorder="1" applyFont="1">
      <alignment horizontal="center" vertical="center"/>
    </xf>
    <xf borderId="16" fillId="0" fontId="7" numFmtId="166" xfId="0" applyAlignment="1" applyBorder="1" applyFont="1" applyNumberFormat="1">
      <alignment horizontal="center" readingOrder="0" vertical="center"/>
    </xf>
    <xf borderId="18" fillId="5" fontId="1" numFmtId="165" xfId="0" applyAlignment="1" applyBorder="1" applyFont="1" applyNumberFormat="1">
      <alignment vertical="center"/>
    </xf>
    <xf borderId="15" fillId="0" fontId="10" numFmtId="165" xfId="0" applyAlignment="1" applyBorder="1" applyFont="1" applyNumberFormat="1">
      <alignment horizontal="center" vertical="center"/>
    </xf>
    <xf borderId="22" fillId="0" fontId="7" numFmtId="165" xfId="0" applyAlignment="1" applyBorder="1" applyFont="1" applyNumberFormat="1">
      <alignment horizontal="center" vertical="center"/>
    </xf>
    <xf borderId="23" fillId="0" fontId="7" numFmtId="165" xfId="0" applyAlignment="1" applyBorder="1" applyFont="1" applyNumberFormat="1">
      <alignment horizontal="center" vertical="center"/>
    </xf>
    <xf borderId="24" fillId="0" fontId="7" numFmtId="165" xfId="0" applyAlignment="1" applyBorder="1" applyFont="1" applyNumberFormat="1">
      <alignment horizontal="center" vertical="center"/>
    </xf>
    <xf borderId="25" fillId="0" fontId="1" numFmtId="166" xfId="0" applyAlignment="1" applyBorder="1" applyFont="1" applyNumberFormat="1">
      <alignment horizontal="center" vertical="center"/>
    </xf>
    <xf borderId="26" fillId="0" fontId="7" numFmtId="1" xfId="0" applyAlignment="1" applyBorder="1" applyFont="1" applyNumberFormat="1">
      <alignment horizontal="center" vertical="center"/>
    </xf>
    <xf borderId="26" fillId="0" fontId="7" numFmtId="0" xfId="0" applyAlignment="1" applyBorder="1" applyFont="1">
      <alignment horizontal="center" vertical="center"/>
    </xf>
    <xf borderId="6" fillId="9" fontId="10" numFmtId="0" xfId="0" applyAlignment="1" applyBorder="1" applyFill="1" applyFont="1">
      <alignment horizontal="center" vertical="center"/>
    </xf>
    <xf borderId="7" fillId="9" fontId="7" numFmtId="0" xfId="0" applyAlignment="1" applyBorder="1" applyFont="1">
      <alignment horizontal="center" vertical="center"/>
    </xf>
    <xf borderId="7" fillId="9" fontId="10" numFmtId="0" xfId="0" applyAlignment="1" applyBorder="1" applyFont="1">
      <alignment horizontal="center" vertical="center"/>
    </xf>
    <xf borderId="5" fillId="9" fontId="10" numFmtId="0" xfId="0" applyAlignment="1" applyBorder="1" applyFont="1">
      <alignment horizontal="center" vertical="center"/>
    </xf>
    <xf borderId="27" fillId="0" fontId="12" numFmtId="166" xfId="0" applyAlignment="1" applyBorder="1" applyFont="1" applyNumberFormat="1">
      <alignment horizontal="center" vertical="center"/>
    </xf>
    <xf borderId="28" fillId="0" fontId="12" numFmtId="166" xfId="0" applyAlignment="1" applyBorder="1" applyFont="1" applyNumberFormat="1">
      <alignment horizontal="center" vertical="center"/>
    </xf>
    <xf borderId="29" fillId="5" fontId="10" numFmtId="0" xfId="0" applyAlignment="1" applyBorder="1" applyFont="1">
      <alignment horizontal="center" vertical="center"/>
    </xf>
    <xf borderId="30" fillId="10" fontId="10" numFmtId="0" xfId="0" applyAlignment="1" applyBorder="1" applyFill="1" applyFont="1">
      <alignment horizontal="center" vertical="center"/>
    </xf>
    <xf borderId="13" fillId="0" fontId="10" numFmtId="168" xfId="0" applyAlignment="1" applyBorder="1" applyFont="1" applyNumberFormat="1">
      <alignment horizontal="center" vertical="center"/>
    </xf>
    <xf borderId="14" fillId="0" fontId="7" numFmtId="166" xfId="0" applyAlignment="1" applyBorder="1" applyFont="1" applyNumberFormat="1">
      <alignment horizontal="center" vertical="center"/>
    </xf>
    <xf borderId="14" fillId="0" fontId="10" numFmtId="1" xfId="0" applyAlignment="1" applyBorder="1" applyFont="1" applyNumberFormat="1">
      <alignment horizontal="center" vertical="center"/>
    </xf>
    <xf borderId="12" fillId="0" fontId="10" numFmtId="1" xfId="0" applyAlignment="1" applyBorder="1" applyFont="1" applyNumberFormat="1">
      <alignment horizontal="center" vertical="center"/>
    </xf>
    <xf borderId="31" fillId="0" fontId="13" numFmtId="166" xfId="0" applyAlignment="1" applyBorder="1" applyFont="1" applyNumberFormat="1">
      <alignment horizontal="center" vertical="center"/>
    </xf>
    <xf borderId="32" fillId="0" fontId="13" numFmtId="166" xfId="0" applyAlignment="1" applyBorder="1" applyFont="1" applyNumberFormat="1">
      <alignment horizontal="center" vertical="center"/>
    </xf>
    <xf borderId="33" fillId="5" fontId="10" numFmtId="168" xfId="0" applyAlignment="1" applyBorder="1" applyFont="1" applyNumberFormat="1">
      <alignment horizontal="center" vertical="center"/>
    </xf>
    <xf borderId="34" fillId="0" fontId="7" numFmtId="1" xfId="0" applyAlignment="1" applyBorder="1" applyFont="1" applyNumberFormat="1">
      <alignment horizontal="center" readingOrder="0" vertical="center"/>
    </xf>
    <xf borderId="34" fillId="0" fontId="7" numFmtId="1" xfId="0" applyAlignment="1" applyBorder="1" applyFont="1" applyNumberFormat="1">
      <alignment horizontal="center" vertical="center"/>
    </xf>
    <xf borderId="35" fillId="0" fontId="7" numFmtId="1" xfId="0" applyAlignment="1" applyBorder="1" applyFont="1" applyNumberFormat="1">
      <alignment horizontal="center" vertical="center"/>
    </xf>
    <xf borderId="36" fillId="0" fontId="10" numFmtId="166" xfId="0" applyAlignment="1" applyBorder="1" applyFont="1" applyNumberFormat="1">
      <alignment horizontal="center" vertical="center"/>
    </xf>
    <xf borderId="37" fillId="0" fontId="10" numFmtId="166" xfId="0" applyAlignment="1" applyBorder="1" applyFont="1" applyNumberFormat="1">
      <alignment horizontal="center" vertical="center"/>
    </xf>
    <xf borderId="0" fillId="0" fontId="10" numFmtId="0" xfId="0" applyAlignment="1" applyFont="1">
      <alignment vertical="center"/>
    </xf>
    <xf borderId="0" fillId="0" fontId="10" numFmtId="0" xfId="0" applyAlignment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14" numFmtId="0" xfId="0" applyAlignment="1" applyFont="1">
      <alignment vertical="center"/>
    </xf>
    <xf borderId="0" fillId="0" fontId="7" numFmtId="0" xfId="0" applyAlignment="1" applyFont="1">
      <alignment vertical="center"/>
    </xf>
    <xf borderId="0" fillId="0" fontId="7" numFmtId="1" xfId="0" applyAlignment="1" applyFont="1" applyNumberFormat="1">
      <alignment horizontal="center" vertical="center"/>
    </xf>
    <xf borderId="0" fillId="0" fontId="10" numFmtId="1" xfId="0" applyAlignment="1" applyFont="1" applyNumberFormat="1">
      <alignment horizontal="center" vertical="center"/>
    </xf>
    <xf borderId="0" fillId="0" fontId="10" numFmtId="0" xfId="0" applyAlignment="1" applyFont="1">
      <alignment readingOrder="0" vertical="center"/>
    </xf>
    <xf borderId="0" fillId="0" fontId="7" numFmtId="0" xfId="0" applyAlignment="1" applyFont="1">
      <alignment readingOrder="0" vertical="center"/>
    </xf>
    <xf borderId="0" fillId="0" fontId="15" numFmtId="0" xfId="0" applyAlignment="1" applyFont="1">
      <alignment readingOrder="0" vertical="center"/>
    </xf>
    <xf borderId="0" fillId="0" fontId="16" numFmtId="0" xfId="0" applyAlignment="1" applyFont="1">
      <alignment vertical="center"/>
    </xf>
    <xf borderId="0" fillId="0" fontId="17" numFmtId="0" xfId="0" applyAlignment="1" applyFont="1">
      <alignment vertical="center"/>
    </xf>
    <xf borderId="0" fillId="0" fontId="17" numFmtId="0" xfId="0" applyAlignment="1" applyFont="1">
      <alignment readingOrder="0" vertical="center"/>
    </xf>
    <xf borderId="0" fillId="0" fontId="18" numFmtId="0" xfId="0" applyAlignment="1" applyFont="1">
      <alignment vertical="bottom"/>
    </xf>
    <xf borderId="0" fillId="0" fontId="1" numFmtId="0" xfId="0" applyAlignment="1" applyFont="1">
      <alignment vertical="bottom"/>
    </xf>
    <xf borderId="20" fillId="8" fontId="12" numFmtId="0" xfId="0" applyBorder="1" applyFont="1"/>
    <xf borderId="20" fillId="8" fontId="12" numFmtId="0" xfId="0" applyAlignment="1" applyBorder="1" applyFont="1">
      <alignment horizontal="center"/>
    </xf>
    <xf borderId="0" fillId="8" fontId="12" numFmtId="0" xfId="0" applyAlignment="1" applyFont="1">
      <alignment vertical="bottom"/>
    </xf>
    <xf borderId="20" fillId="0" fontId="6" numFmtId="0" xfId="0" applyBorder="1" applyFont="1"/>
    <xf borderId="20" fillId="0" fontId="6" numFmtId="166" xfId="0" applyAlignment="1" applyBorder="1" applyFont="1" applyNumberFormat="1">
      <alignment horizontal="center"/>
    </xf>
    <xf borderId="20" fillId="0" fontId="1" numFmtId="166" xfId="0" applyAlignment="1" applyBorder="1" applyFont="1" applyNumberFormat="1">
      <alignment horizontal="center"/>
    </xf>
    <xf borderId="20" fillId="0" fontId="1" numFmtId="10" xfId="0" applyAlignment="1" applyBorder="1" applyFont="1" applyNumberFormat="1">
      <alignment horizontal="center"/>
    </xf>
    <xf borderId="0" fillId="0" fontId="6" numFmtId="0" xfId="0" applyAlignment="1" applyFont="1">
      <alignment vertical="bottom"/>
    </xf>
    <xf borderId="0" fillId="0" fontId="12" numFmtId="0" xfId="0" applyFont="1"/>
    <xf borderId="0" fillId="0" fontId="13" numFmtId="166" xfId="0" applyAlignment="1" applyFont="1" applyNumberFormat="1">
      <alignment horizontal="center"/>
    </xf>
    <xf borderId="0" fillId="0" fontId="13" numFmtId="10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38"/>
    <col customWidth="1" min="2" max="2" width="17.13"/>
    <col customWidth="1" min="3" max="3" width="8.25"/>
    <col customWidth="1" min="4" max="4" width="14.38"/>
    <col customWidth="1" min="5" max="5" width="12.38"/>
    <col customWidth="1" min="6" max="6" width="19.0"/>
    <col customWidth="1" min="7" max="7" width="11.75"/>
    <col customWidth="1" min="8" max="8" width="29.5"/>
    <col customWidth="1" min="9" max="9" width="15.13"/>
    <col customWidth="1" min="10" max="10" width="11.25"/>
    <col customWidth="1" min="11" max="11" width="17.0"/>
    <col customWidth="1" min="12" max="12" width="11.38"/>
    <col customWidth="1" min="13" max="13" width="17.38"/>
    <col customWidth="1" min="14" max="14" width="18.63"/>
    <col customWidth="1" min="15" max="15" width="11.38"/>
    <col customWidth="1" min="16" max="16" width="8.25"/>
    <col customWidth="1" min="17" max="17" width="14.38"/>
    <col customWidth="1" min="18" max="18" width="11.75"/>
    <col customWidth="1" min="19" max="19" width="18.38"/>
    <col customWidth="1" min="20" max="26" width="10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3" t="s">
        <v>0</v>
      </c>
      <c r="B2" s="4">
        <v>46000.0</v>
      </c>
      <c r="C2" s="5"/>
      <c r="D2" s="3"/>
      <c r="E2" s="6" t="s">
        <v>1</v>
      </c>
      <c r="F2" s="3"/>
      <c r="G2" s="3"/>
      <c r="H2" s="7" t="s">
        <v>2</v>
      </c>
      <c r="I2" s="8"/>
      <c r="J2" s="9" t="s">
        <v>3</v>
      </c>
      <c r="K2" s="9" t="s">
        <v>1</v>
      </c>
      <c r="L2" s="1"/>
      <c r="M2" s="9" t="s">
        <v>1</v>
      </c>
      <c r="N2" s="1"/>
      <c r="O2" s="1"/>
      <c r="P2" s="2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0" t="str">
        <f t="shared" ref="A4:A30" si="1">H4</f>
        <v>Asistente</v>
      </c>
      <c r="B4" s="11" t="s">
        <v>4</v>
      </c>
      <c r="C4" s="11" t="s">
        <v>5</v>
      </c>
      <c r="D4" s="12" t="s">
        <v>6</v>
      </c>
      <c r="E4" s="13" t="s">
        <v>7</v>
      </c>
      <c r="F4" s="14" t="s">
        <v>8</v>
      </c>
      <c r="G4" s="15"/>
      <c r="H4" s="16" t="s">
        <v>9</v>
      </c>
      <c r="I4" s="17" t="s">
        <v>10</v>
      </c>
      <c r="J4" s="17" t="s">
        <v>11</v>
      </c>
      <c r="K4" s="18" t="s">
        <v>12</v>
      </c>
      <c r="L4" s="19"/>
      <c r="M4" s="20" t="s">
        <v>13</v>
      </c>
      <c r="N4" s="19"/>
      <c r="O4" s="8"/>
      <c r="P4" s="8"/>
      <c r="Q4" s="8"/>
      <c r="R4" s="8"/>
      <c r="S4" s="8"/>
      <c r="T4" s="1"/>
      <c r="U4" s="1"/>
      <c r="V4" s="1"/>
      <c r="W4" s="1"/>
      <c r="X4" s="1"/>
      <c r="Y4" s="1"/>
      <c r="Z4" s="1"/>
    </row>
    <row r="5">
      <c r="A5" s="21" t="str">
        <f t="shared" si="1"/>
        <v>nick</v>
      </c>
      <c r="B5" s="22" t="s">
        <v>14</v>
      </c>
      <c r="C5" s="23" t="s">
        <v>15</v>
      </c>
      <c r="D5" s="24" t="s">
        <v>16</v>
      </c>
      <c r="E5" s="25" t="s">
        <v>14</v>
      </c>
      <c r="F5" s="26" t="s">
        <v>14</v>
      </c>
      <c r="G5" s="27"/>
      <c r="H5" s="28" t="s">
        <v>17</v>
      </c>
      <c r="I5" s="29"/>
      <c r="J5" s="29"/>
      <c r="K5" s="30" t="s">
        <v>18</v>
      </c>
      <c r="L5" s="31">
        <v>9.0</v>
      </c>
      <c r="M5" s="29" t="s">
        <v>19</v>
      </c>
      <c r="N5" s="31">
        <v>30.0</v>
      </c>
      <c r="O5" s="8"/>
      <c r="P5" s="8"/>
      <c r="Q5" s="8"/>
      <c r="R5" s="8"/>
      <c r="S5" s="8"/>
      <c r="T5" s="1"/>
      <c r="U5" s="1"/>
      <c r="V5" s="1"/>
      <c r="W5" s="1"/>
      <c r="X5" s="1"/>
      <c r="Y5" s="1"/>
      <c r="Z5" s="1"/>
    </row>
    <row r="6">
      <c r="A6" s="32" t="str">
        <f t="shared" si="1"/>
        <v>ric_saabosch</v>
      </c>
      <c r="B6" s="33">
        <f t="shared" ref="B6:B20" si="2">E6-F6</f>
        <v>69</v>
      </c>
      <c r="C6" s="34" t="s">
        <v>20</v>
      </c>
      <c r="D6" s="35"/>
      <c r="E6" s="36">
        <f t="shared" ref="E6:E20" si="3">L6+N6</f>
        <v>78</v>
      </c>
      <c r="F6" s="36">
        <f t="shared" ref="F6:F7" si="4">J6*(9)</f>
        <v>9</v>
      </c>
      <c r="G6" s="37"/>
      <c r="H6" s="38" t="s">
        <v>21</v>
      </c>
      <c r="I6" s="39">
        <v>2.0</v>
      </c>
      <c r="J6" s="40">
        <v>1.0</v>
      </c>
      <c r="K6" s="41">
        <v>2.0</v>
      </c>
      <c r="L6" s="42">
        <f t="shared" ref="L6:L7" si="5">K6*$L$5</f>
        <v>18</v>
      </c>
      <c r="M6" s="43">
        <v>2.0</v>
      </c>
      <c r="N6" s="42">
        <f t="shared" ref="N6:N20" si="6">M6*$N$5</f>
        <v>60</v>
      </c>
      <c r="O6" s="8"/>
      <c r="P6" s="8"/>
      <c r="Q6" s="8"/>
      <c r="R6" s="8"/>
      <c r="S6" s="8"/>
      <c r="T6" s="1"/>
      <c r="U6" s="1"/>
      <c r="V6" s="1"/>
      <c r="W6" s="1"/>
      <c r="X6" s="1"/>
      <c r="Y6" s="1"/>
      <c r="Z6" s="1"/>
    </row>
    <row r="7">
      <c r="A7" s="44" t="str">
        <f t="shared" si="1"/>
        <v>absaab</v>
      </c>
      <c r="B7" s="33">
        <f t="shared" si="2"/>
        <v>69</v>
      </c>
      <c r="C7" s="34" t="s">
        <v>20</v>
      </c>
      <c r="D7" s="35"/>
      <c r="E7" s="36">
        <f t="shared" si="3"/>
        <v>78</v>
      </c>
      <c r="F7" s="36">
        <f t="shared" si="4"/>
        <v>9</v>
      </c>
      <c r="G7" s="37"/>
      <c r="H7" s="38" t="s">
        <v>22</v>
      </c>
      <c r="I7" s="39">
        <v>2.0</v>
      </c>
      <c r="J7" s="45">
        <v>1.0</v>
      </c>
      <c r="K7" s="46">
        <v>2.0</v>
      </c>
      <c r="L7" s="42">
        <f t="shared" si="5"/>
        <v>18</v>
      </c>
      <c r="M7" s="47">
        <v>2.0</v>
      </c>
      <c r="N7" s="42">
        <f t="shared" si="6"/>
        <v>60</v>
      </c>
      <c r="O7" s="8"/>
      <c r="P7" s="8"/>
      <c r="Q7" s="8"/>
      <c r="R7" s="8"/>
      <c r="S7" s="8"/>
      <c r="T7" s="1"/>
      <c r="U7" s="1"/>
      <c r="V7" s="1"/>
      <c r="W7" s="1"/>
      <c r="X7" s="1"/>
      <c r="Y7" s="1"/>
      <c r="Z7" s="1"/>
    </row>
    <row r="8">
      <c r="A8" s="44" t="str">
        <f t="shared" si="1"/>
        <v>JLE</v>
      </c>
      <c r="B8" s="33">
        <f t="shared" si="2"/>
        <v>30</v>
      </c>
      <c r="C8" s="34" t="s">
        <v>23</v>
      </c>
      <c r="D8" s="48">
        <v>46000.0</v>
      </c>
      <c r="E8" s="36">
        <f t="shared" si="3"/>
        <v>35</v>
      </c>
      <c r="F8" s="49">
        <v>5.0</v>
      </c>
      <c r="G8" s="37"/>
      <c r="H8" s="38" t="s">
        <v>24</v>
      </c>
      <c r="I8" s="39">
        <v>1.0</v>
      </c>
      <c r="J8" s="45">
        <v>1.0</v>
      </c>
      <c r="K8" s="46">
        <v>1.0</v>
      </c>
      <c r="L8" s="50">
        <v>5.0</v>
      </c>
      <c r="M8" s="47">
        <v>1.0</v>
      </c>
      <c r="N8" s="42">
        <f t="shared" si="6"/>
        <v>30</v>
      </c>
      <c r="O8" s="8"/>
      <c r="P8" s="8"/>
      <c r="Q8" s="8"/>
      <c r="R8" s="8"/>
      <c r="S8" s="8"/>
      <c r="T8" s="1"/>
      <c r="U8" s="1"/>
      <c r="V8" s="1"/>
      <c r="W8" s="1"/>
      <c r="X8" s="1"/>
      <c r="Y8" s="1"/>
      <c r="Z8" s="1"/>
    </row>
    <row r="9">
      <c r="A9" s="44" t="str">
        <f t="shared" si="1"/>
        <v>chencho y DavidSPG</v>
      </c>
      <c r="B9" s="33">
        <f t="shared" si="2"/>
        <v>60</v>
      </c>
      <c r="C9" s="34" t="s">
        <v>20</v>
      </c>
      <c r="D9" s="35"/>
      <c r="E9" s="36">
        <f t="shared" si="3"/>
        <v>78</v>
      </c>
      <c r="F9" s="36">
        <f t="shared" ref="F9:F10" si="7">J9*(9)</f>
        <v>18</v>
      </c>
      <c r="G9" s="37"/>
      <c r="H9" s="38" t="s">
        <v>25</v>
      </c>
      <c r="I9" s="39">
        <v>2.0</v>
      </c>
      <c r="J9" s="45">
        <v>2.0</v>
      </c>
      <c r="K9" s="46">
        <v>2.0</v>
      </c>
      <c r="L9" s="42">
        <f t="shared" ref="L9:L10" si="8">K9*$L$5</f>
        <v>18</v>
      </c>
      <c r="M9" s="47">
        <v>2.0</v>
      </c>
      <c r="N9" s="42">
        <f t="shared" si="6"/>
        <v>60</v>
      </c>
      <c r="O9" s="8"/>
      <c r="P9" s="8"/>
      <c r="Q9" s="8"/>
      <c r="R9" s="8"/>
      <c r="S9" s="8"/>
      <c r="T9" s="1"/>
      <c r="U9" s="1"/>
      <c r="V9" s="1"/>
      <c r="W9" s="1"/>
      <c r="X9" s="1"/>
      <c r="Y9" s="1"/>
      <c r="Z9" s="1"/>
    </row>
    <row r="10">
      <c r="A10" s="44" t="str">
        <f t="shared" si="1"/>
        <v>JorgeRevuel</v>
      </c>
      <c r="B10" s="33">
        <f t="shared" si="2"/>
        <v>69</v>
      </c>
      <c r="C10" s="34" t="s">
        <v>23</v>
      </c>
      <c r="D10" s="48">
        <v>46000.0</v>
      </c>
      <c r="E10" s="36">
        <f t="shared" si="3"/>
        <v>78</v>
      </c>
      <c r="F10" s="36">
        <f t="shared" si="7"/>
        <v>9</v>
      </c>
      <c r="G10" s="37"/>
      <c r="H10" s="38" t="s">
        <v>26</v>
      </c>
      <c r="I10" s="39">
        <v>2.0</v>
      </c>
      <c r="J10" s="45">
        <v>1.0</v>
      </c>
      <c r="K10" s="46">
        <v>2.0</v>
      </c>
      <c r="L10" s="42">
        <f t="shared" si="8"/>
        <v>18</v>
      </c>
      <c r="M10" s="47">
        <v>2.0</v>
      </c>
      <c r="N10" s="42">
        <f t="shared" si="6"/>
        <v>60</v>
      </c>
      <c r="O10" s="8"/>
      <c r="P10" s="8"/>
      <c r="Q10" s="8"/>
      <c r="R10" s="8"/>
      <c r="S10" s="8"/>
      <c r="T10" s="1"/>
      <c r="U10" s="1"/>
      <c r="V10" s="1"/>
      <c r="W10" s="1"/>
      <c r="X10" s="1"/>
      <c r="Y10" s="1"/>
      <c r="Z10" s="1"/>
    </row>
    <row r="11">
      <c r="A11" s="51" t="str">
        <f t="shared" si="1"/>
        <v>zimer</v>
      </c>
      <c r="B11" s="33">
        <f t="shared" si="2"/>
        <v>65</v>
      </c>
      <c r="C11" s="34" t="s">
        <v>20</v>
      </c>
      <c r="D11" s="35"/>
      <c r="E11" s="36">
        <f t="shared" si="3"/>
        <v>70</v>
      </c>
      <c r="F11" s="49">
        <v>5.0</v>
      </c>
      <c r="G11" s="37"/>
      <c r="H11" s="38" t="s">
        <v>27</v>
      </c>
      <c r="I11" s="39">
        <v>2.0</v>
      </c>
      <c r="J11" s="45">
        <v>1.0</v>
      </c>
      <c r="K11" s="46">
        <v>2.0</v>
      </c>
      <c r="L11" s="50">
        <v>10.0</v>
      </c>
      <c r="M11" s="47">
        <v>2.0</v>
      </c>
      <c r="N11" s="42">
        <f t="shared" si="6"/>
        <v>60</v>
      </c>
      <c r="O11" s="8"/>
      <c r="P11" s="8"/>
      <c r="Q11" s="8"/>
      <c r="R11" s="8"/>
      <c r="S11" s="8"/>
      <c r="T11" s="1"/>
      <c r="U11" s="1"/>
      <c r="V11" s="1"/>
      <c r="W11" s="1"/>
      <c r="X11" s="1"/>
      <c r="Y11" s="1"/>
      <c r="Z11" s="1"/>
    </row>
    <row r="12">
      <c r="A12" s="51" t="str">
        <f t="shared" si="1"/>
        <v>Javichu</v>
      </c>
      <c r="B12" s="33">
        <f t="shared" si="2"/>
        <v>30</v>
      </c>
      <c r="C12" s="34" t="s">
        <v>20</v>
      </c>
      <c r="D12" s="35"/>
      <c r="E12" s="36">
        <f t="shared" si="3"/>
        <v>39</v>
      </c>
      <c r="F12" s="36">
        <f t="shared" ref="F12:F18" si="9">J12*(9)</f>
        <v>9</v>
      </c>
      <c r="G12" s="37"/>
      <c r="H12" s="38" t="s">
        <v>28</v>
      </c>
      <c r="I12" s="39">
        <v>1.0</v>
      </c>
      <c r="J12" s="45">
        <v>1.0</v>
      </c>
      <c r="K12" s="46">
        <v>1.0</v>
      </c>
      <c r="L12" s="42">
        <f t="shared" ref="L12:L18" si="10">K12*$L$5</f>
        <v>9</v>
      </c>
      <c r="M12" s="47">
        <v>1.0</v>
      </c>
      <c r="N12" s="42">
        <f t="shared" si="6"/>
        <v>30</v>
      </c>
      <c r="O12" s="8"/>
      <c r="P12" s="8"/>
      <c r="Q12" s="8"/>
      <c r="R12" s="8"/>
      <c r="S12" s="8"/>
      <c r="T12" s="1"/>
      <c r="U12" s="1"/>
      <c r="V12" s="1"/>
      <c r="W12" s="1"/>
      <c r="X12" s="1"/>
      <c r="Y12" s="1"/>
      <c r="Z12" s="1"/>
    </row>
    <row r="13">
      <c r="A13" s="51" t="str">
        <f t="shared" si="1"/>
        <v>manusaab</v>
      </c>
      <c r="B13" s="33">
        <f t="shared" si="2"/>
        <v>30</v>
      </c>
      <c r="C13" s="34" t="s">
        <v>20</v>
      </c>
      <c r="D13" s="35"/>
      <c r="E13" s="36">
        <f t="shared" si="3"/>
        <v>39</v>
      </c>
      <c r="F13" s="36">
        <f t="shared" si="9"/>
        <v>9</v>
      </c>
      <c r="G13" s="37"/>
      <c r="H13" s="38" t="s">
        <v>29</v>
      </c>
      <c r="I13" s="39">
        <v>1.0</v>
      </c>
      <c r="J13" s="45">
        <v>1.0</v>
      </c>
      <c r="K13" s="46">
        <v>1.0</v>
      </c>
      <c r="L13" s="42">
        <f t="shared" si="10"/>
        <v>9</v>
      </c>
      <c r="M13" s="47">
        <v>1.0</v>
      </c>
      <c r="N13" s="42">
        <f t="shared" si="6"/>
        <v>30</v>
      </c>
      <c r="O13" s="8"/>
      <c r="P13" s="8"/>
      <c r="Q13" s="8"/>
      <c r="R13" s="8"/>
      <c r="S13" s="8"/>
      <c r="T13" s="1"/>
      <c r="U13" s="1"/>
      <c r="V13" s="1"/>
      <c r="W13" s="1"/>
      <c r="X13" s="1"/>
      <c r="Y13" s="1"/>
      <c r="Z13" s="1"/>
    </row>
    <row r="14">
      <c r="A14" s="51" t="str">
        <f t="shared" si="1"/>
        <v>angel-76</v>
      </c>
      <c r="B14" s="33">
        <f t="shared" si="2"/>
        <v>30</v>
      </c>
      <c r="C14" s="34" t="s">
        <v>20</v>
      </c>
      <c r="D14" s="35"/>
      <c r="E14" s="36">
        <f t="shared" si="3"/>
        <v>39</v>
      </c>
      <c r="F14" s="36">
        <f t="shared" si="9"/>
        <v>9</v>
      </c>
      <c r="G14" s="37"/>
      <c r="H14" s="38" t="s">
        <v>30</v>
      </c>
      <c r="I14" s="39">
        <v>1.0</v>
      </c>
      <c r="J14" s="45">
        <v>1.0</v>
      </c>
      <c r="K14" s="46">
        <v>1.0</v>
      </c>
      <c r="L14" s="42">
        <f t="shared" si="10"/>
        <v>9</v>
      </c>
      <c r="M14" s="47">
        <v>1.0</v>
      </c>
      <c r="N14" s="42">
        <f t="shared" si="6"/>
        <v>30</v>
      </c>
      <c r="O14" s="8"/>
      <c r="P14" s="8"/>
      <c r="Q14" s="8"/>
      <c r="R14" s="8"/>
      <c r="S14" s="8"/>
      <c r="T14" s="1"/>
      <c r="U14" s="1"/>
      <c r="V14" s="1"/>
      <c r="W14" s="1"/>
      <c r="X14" s="1"/>
      <c r="Y14" s="1"/>
      <c r="Z14" s="1"/>
    </row>
    <row r="15">
      <c r="A15" s="51" t="str">
        <f t="shared" si="1"/>
        <v>Parri</v>
      </c>
      <c r="B15" s="33">
        <f t="shared" si="2"/>
        <v>69</v>
      </c>
      <c r="C15" s="34" t="s">
        <v>23</v>
      </c>
      <c r="D15" s="48">
        <v>45997.0</v>
      </c>
      <c r="E15" s="36">
        <f t="shared" si="3"/>
        <v>78</v>
      </c>
      <c r="F15" s="36">
        <f t="shared" si="9"/>
        <v>9</v>
      </c>
      <c r="G15" s="37"/>
      <c r="H15" s="38" t="s">
        <v>31</v>
      </c>
      <c r="I15" s="39">
        <v>2.0</v>
      </c>
      <c r="J15" s="45">
        <v>1.0</v>
      </c>
      <c r="K15" s="46">
        <v>2.0</v>
      </c>
      <c r="L15" s="42">
        <f t="shared" si="10"/>
        <v>18</v>
      </c>
      <c r="M15" s="47">
        <v>2.0</v>
      </c>
      <c r="N15" s="42">
        <f t="shared" si="6"/>
        <v>60</v>
      </c>
      <c r="O15" s="8"/>
      <c r="P15" s="52" t="s">
        <v>1</v>
      </c>
      <c r="Q15" s="8"/>
      <c r="R15" s="8"/>
      <c r="S15" s="8"/>
      <c r="T15" s="1"/>
      <c r="U15" s="1"/>
      <c r="V15" s="1"/>
      <c r="W15" s="1"/>
      <c r="X15" s="1"/>
      <c r="Y15" s="1"/>
      <c r="Z15" s="1"/>
    </row>
    <row r="16">
      <c r="A16" s="51" t="str">
        <f t="shared" si="1"/>
        <v>mcoman</v>
      </c>
      <c r="B16" s="33">
        <f t="shared" si="2"/>
        <v>69</v>
      </c>
      <c r="C16" s="34" t="s">
        <v>20</v>
      </c>
      <c r="D16" s="35"/>
      <c r="E16" s="36">
        <f t="shared" si="3"/>
        <v>78</v>
      </c>
      <c r="F16" s="36">
        <f t="shared" si="9"/>
        <v>9</v>
      </c>
      <c r="G16" s="37"/>
      <c r="H16" s="38" t="s">
        <v>32</v>
      </c>
      <c r="I16" s="39">
        <v>2.0</v>
      </c>
      <c r="J16" s="45">
        <v>1.0</v>
      </c>
      <c r="K16" s="46">
        <v>2.0</v>
      </c>
      <c r="L16" s="42">
        <f t="shared" si="10"/>
        <v>18</v>
      </c>
      <c r="M16" s="47">
        <v>2.0</v>
      </c>
      <c r="N16" s="42">
        <f t="shared" si="6"/>
        <v>60</v>
      </c>
      <c r="O16" s="8"/>
      <c r="P16" s="8"/>
      <c r="Q16" s="8"/>
      <c r="R16" s="8"/>
      <c r="S16" s="8"/>
      <c r="T16" s="1"/>
      <c r="U16" s="1"/>
      <c r="V16" s="1"/>
      <c r="W16" s="1"/>
      <c r="X16" s="1"/>
      <c r="Y16" s="1"/>
      <c r="Z16" s="1"/>
    </row>
    <row r="17">
      <c r="A17" s="51" t="str">
        <f t="shared" si="1"/>
        <v>Jureman</v>
      </c>
      <c r="B17" s="33">
        <f t="shared" si="2"/>
        <v>108</v>
      </c>
      <c r="C17" s="34" t="s">
        <v>23</v>
      </c>
      <c r="D17" s="48">
        <v>46000.0</v>
      </c>
      <c r="E17" s="36">
        <f t="shared" si="3"/>
        <v>117</v>
      </c>
      <c r="F17" s="36">
        <f t="shared" si="9"/>
        <v>9</v>
      </c>
      <c r="G17" s="37"/>
      <c r="H17" s="38" t="s">
        <v>33</v>
      </c>
      <c r="I17" s="39">
        <v>3.0</v>
      </c>
      <c r="J17" s="45">
        <v>1.0</v>
      </c>
      <c r="K17" s="46">
        <v>3.0</v>
      </c>
      <c r="L17" s="42">
        <f t="shared" si="10"/>
        <v>27</v>
      </c>
      <c r="M17" s="47">
        <v>3.0</v>
      </c>
      <c r="N17" s="42">
        <f t="shared" si="6"/>
        <v>90</v>
      </c>
      <c r="O17" s="8"/>
      <c r="P17" s="8"/>
      <c r="Q17" s="8"/>
      <c r="R17" s="8"/>
      <c r="S17" s="8"/>
      <c r="T17" s="1"/>
      <c r="U17" s="1"/>
      <c r="V17" s="1"/>
      <c r="W17" s="1"/>
      <c r="X17" s="1"/>
      <c r="Y17" s="1"/>
      <c r="Z17" s="1"/>
    </row>
    <row r="18">
      <c r="A18" s="51" t="str">
        <f t="shared" si="1"/>
        <v>Currosaab95</v>
      </c>
      <c r="B18" s="33">
        <f t="shared" si="2"/>
        <v>69</v>
      </c>
      <c r="C18" s="34" t="s">
        <v>20</v>
      </c>
      <c r="D18" s="53"/>
      <c r="E18" s="36">
        <f t="shared" si="3"/>
        <v>78</v>
      </c>
      <c r="F18" s="36">
        <f t="shared" si="9"/>
        <v>9</v>
      </c>
      <c r="G18" s="37"/>
      <c r="H18" s="38" t="s">
        <v>34</v>
      </c>
      <c r="I18" s="39">
        <v>2.0</v>
      </c>
      <c r="J18" s="45">
        <v>1.0</v>
      </c>
      <c r="K18" s="46">
        <v>2.0</v>
      </c>
      <c r="L18" s="42">
        <f t="shared" si="10"/>
        <v>18</v>
      </c>
      <c r="M18" s="47">
        <v>2.0</v>
      </c>
      <c r="N18" s="42">
        <f t="shared" si="6"/>
        <v>60</v>
      </c>
      <c r="O18" s="8"/>
      <c r="P18" s="8"/>
      <c r="Q18" s="8"/>
      <c r="R18" s="8"/>
      <c r="S18" s="8"/>
      <c r="T18" s="1"/>
      <c r="U18" s="1"/>
      <c r="V18" s="1"/>
      <c r="W18" s="1"/>
      <c r="X18" s="1"/>
      <c r="Y18" s="1"/>
      <c r="Z18" s="1"/>
    </row>
    <row r="19" ht="15.75" customHeight="1">
      <c r="A19" s="51" t="str">
        <f t="shared" si="1"/>
        <v>Ppmartin</v>
      </c>
      <c r="B19" s="33">
        <f t="shared" si="2"/>
        <v>104</v>
      </c>
      <c r="C19" s="34" t="s">
        <v>23</v>
      </c>
      <c r="D19" s="48">
        <v>46000.0</v>
      </c>
      <c r="E19" s="36">
        <f t="shared" si="3"/>
        <v>109</v>
      </c>
      <c r="F19" s="49">
        <v>5.0</v>
      </c>
      <c r="G19" s="37"/>
      <c r="H19" s="38" t="s">
        <v>35</v>
      </c>
      <c r="I19" s="39">
        <v>3.0</v>
      </c>
      <c r="J19" s="45">
        <v>1.0</v>
      </c>
      <c r="K19" s="46">
        <v>3.0</v>
      </c>
      <c r="L19" s="42">
        <f>19</f>
        <v>19</v>
      </c>
      <c r="M19" s="47">
        <v>3.0</v>
      </c>
      <c r="N19" s="42">
        <f t="shared" si="6"/>
        <v>90</v>
      </c>
      <c r="O19" s="8"/>
      <c r="P19" s="8"/>
      <c r="Q19" s="8"/>
      <c r="R19" s="8"/>
      <c r="S19" s="8"/>
      <c r="T19" s="1"/>
      <c r="U19" s="1"/>
      <c r="V19" s="1"/>
      <c r="W19" s="1"/>
      <c r="X19" s="1"/>
      <c r="Y19" s="1"/>
      <c r="Z19" s="1"/>
    </row>
    <row r="20" ht="15.75" customHeight="1">
      <c r="A20" s="51" t="str">
        <f t="shared" si="1"/>
        <v>Alfaberto</v>
      </c>
      <c r="B20" s="33">
        <f t="shared" si="2"/>
        <v>30</v>
      </c>
      <c r="C20" s="34" t="s">
        <v>20</v>
      </c>
      <c r="D20" s="53"/>
      <c r="E20" s="36">
        <f t="shared" si="3"/>
        <v>35</v>
      </c>
      <c r="F20" s="49">
        <v>5.0</v>
      </c>
      <c r="G20" s="37"/>
      <c r="H20" s="38" t="s">
        <v>36</v>
      </c>
      <c r="I20" s="39">
        <v>1.0</v>
      </c>
      <c r="J20" s="45">
        <v>1.0</v>
      </c>
      <c r="K20" s="46">
        <v>1.0</v>
      </c>
      <c r="L20" s="50">
        <v>5.0</v>
      </c>
      <c r="M20" s="47">
        <v>1.0</v>
      </c>
      <c r="N20" s="42">
        <f t="shared" si="6"/>
        <v>30</v>
      </c>
      <c r="O20" s="8"/>
      <c r="P20" s="8"/>
      <c r="Q20" s="8"/>
      <c r="R20" s="8"/>
      <c r="S20" s="8"/>
      <c r="T20" s="1"/>
      <c r="U20" s="1"/>
      <c r="V20" s="1"/>
      <c r="W20" s="1"/>
      <c r="X20" s="1"/>
      <c r="Y20" s="1"/>
      <c r="Z20" s="1"/>
    </row>
    <row r="21" ht="15.75" customHeight="1">
      <c r="A21" s="51" t="str">
        <f t="shared" si="1"/>
        <v/>
      </c>
      <c r="B21" s="33"/>
      <c r="C21" s="34"/>
      <c r="D21" s="35"/>
      <c r="E21" s="36"/>
      <c r="F21" s="36"/>
      <c r="G21" s="37"/>
      <c r="H21" s="54"/>
      <c r="I21" s="55"/>
      <c r="J21" s="40"/>
      <c r="K21" s="56"/>
      <c r="L21" s="42"/>
      <c r="M21" s="57"/>
      <c r="N21" s="42"/>
      <c r="O21" s="8"/>
      <c r="P21" s="8"/>
      <c r="Q21" s="8"/>
      <c r="R21" s="8"/>
      <c r="S21" s="8"/>
      <c r="T21" s="1"/>
      <c r="U21" s="1"/>
      <c r="V21" s="1"/>
      <c r="W21" s="1"/>
      <c r="X21" s="1"/>
      <c r="Y21" s="1"/>
      <c r="Z21" s="1"/>
    </row>
    <row r="22" ht="15.75" customHeight="1">
      <c r="A22" s="51" t="str">
        <f t="shared" si="1"/>
        <v/>
      </c>
      <c r="B22" s="33"/>
      <c r="C22" s="34"/>
      <c r="D22" s="35"/>
      <c r="E22" s="36"/>
      <c r="F22" s="36"/>
      <c r="G22" s="37"/>
      <c r="H22" s="54"/>
      <c r="I22" s="55"/>
      <c r="J22" s="40"/>
      <c r="K22" s="56"/>
      <c r="L22" s="42"/>
      <c r="M22" s="57"/>
      <c r="N22" s="42"/>
      <c r="O22" s="8"/>
      <c r="P22" s="8"/>
      <c r="Q22" s="8"/>
      <c r="R22" s="8"/>
      <c r="S22" s="8"/>
      <c r="T22" s="1"/>
      <c r="U22" s="1"/>
      <c r="V22" s="1"/>
      <c r="W22" s="1"/>
      <c r="X22" s="1"/>
      <c r="Y22" s="1"/>
      <c r="Z22" s="1"/>
    </row>
    <row r="23" ht="15.75" customHeight="1">
      <c r="A23" s="51" t="str">
        <f t="shared" si="1"/>
        <v/>
      </c>
      <c r="B23" s="58" t="s">
        <v>37</v>
      </c>
      <c r="C23" s="34"/>
      <c r="D23" s="53"/>
      <c r="E23" s="36"/>
      <c r="F23" s="36"/>
      <c r="G23" s="37"/>
      <c r="H23" s="54"/>
      <c r="I23" s="55"/>
      <c r="J23" s="40"/>
      <c r="K23" s="56"/>
      <c r="L23" s="42"/>
      <c r="M23" s="57"/>
      <c r="N23" s="42"/>
      <c r="O23" s="8"/>
      <c r="P23" s="8"/>
      <c r="Q23" s="8"/>
      <c r="R23" s="8"/>
      <c r="S23" s="8"/>
      <c r="T23" s="1"/>
      <c r="U23" s="1"/>
      <c r="V23" s="1"/>
      <c r="W23" s="1"/>
      <c r="X23" s="1"/>
      <c r="Y23" s="1"/>
      <c r="Z23" s="1"/>
    </row>
    <row r="24" ht="15.75" customHeight="1">
      <c r="A24" s="51" t="str">
        <f t="shared" si="1"/>
        <v/>
      </c>
      <c r="B24" s="33"/>
      <c r="C24" s="34"/>
      <c r="D24" s="35"/>
      <c r="E24" s="36"/>
      <c r="F24" s="36"/>
      <c r="G24" s="37"/>
      <c r="H24" s="54"/>
      <c r="I24" s="55"/>
      <c r="J24" s="40"/>
      <c r="K24" s="56"/>
      <c r="L24" s="42"/>
      <c r="M24" s="57"/>
      <c r="N24" s="42"/>
      <c r="O24" s="8"/>
      <c r="P24" s="8"/>
      <c r="Q24" s="8"/>
      <c r="R24" s="8"/>
      <c r="S24" s="8"/>
      <c r="T24" s="1"/>
      <c r="U24" s="1"/>
      <c r="V24" s="1"/>
      <c r="W24" s="1"/>
      <c r="X24" s="1"/>
      <c r="Y24" s="1"/>
      <c r="Z24" s="1"/>
    </row>
    <row r="25" ht="15.75" customHeight="1">
      <c r="A25" s="51" t="str">
        <f t="shared" si="1"/>
        <v/>
      </c>
      <c r="B25" s="33"/>
      <c r="C25" s="34"/>
      <c r="D25" s="35"/>
      <c r="E25" s="36"/>
      <c r="F25" s="36"/>
      <c r="G25" s="37"/>
      <c r="H25" s="54"/>
      <c r="I25" s="55"/>
      <c r="J25" s="40"/>
      <c r="K25" s="56"/>
      <c r="L25" s="42"/>
      <c r="M25" s="57"/>
      <c r="N25" s="42"/>
      <c r="O25" s="8"/>
      <c r="P25" s="8"/>
      <c r="Q25" s="8"/>
      <c r="R25" s="8"/>
      <c r="S25" s="8"/>
      <c r="T25" s="1"/>
      <c r="U25" s="1"/>
      <c r="V25" s="1"/>
      <c r="W25" s="1"/>
      <c r="X25" s="1"/>
      <c r="Y25" s="1"/>
      <c r="Z25" s="1"/>
    </row>
    <row r="26" ht="15.75" customHeight="1">
      <c r="A26" s="51" t="str">
        <f t="shared" si="1"/>
        <v/>
      </c>
      <c r="B26" s="33"/>
      <c r="C26" s="34"/>
      <c r="D26" s="35"/>
      <c r="E26" s="36"/>
      <c r="F26" s="36"/>
      <c r="G26" s="37"/>
      <c r="H26" s="51"/>
      <c r="I26" s="55"/>
      <c r="J26" s="40"/>
      <c r="K26" s="56"/>
      <c r="L26" s="42"/>
      <c r="M26" s="57"/>
      <c r="N26" s="42"/>
      <c r="O26" s="8"/>
      <c r="P26" s="8"/>
      <c r="Q26" s="8"/>
      <c r="R26" s="8"/>
      <c r="S26" s="8"/>
      <c r="T26" s="1"/>
      <c r="U26" s="1"/>
      <c r="V26" s="1"/>
      <c r="W26" s="1"/>
      <c r="X26" s="1"/>
      <c r="Y26" s="1"/>
      <c r="Z26" s="1"/>
    </row>
    <row r="27" ht="15.75" customHeight="1">
      <c r="A27" s="51" t="str">
        <f t="shared" si="1"/>
        <v/>
      </c>
      <c r="B27" s="33"/>
      <c r="C27" s="34"/>
      <c r="D27" s="35"/>
      <c r="E27" s="36"/>
      <c r="F27" s="36"/>
      <c r="G27" s="37"/>
      <c r="H27" s="54"/>
      <c r="I27" s="55"/>
      <c r="J27" s="40"/>
      <c r="K27" s="56"/>
      <c r="L27" s="42"/>
      <c r="M27" s="57"/>
      <c r="N27" s="42"/>
      <c r="O27" s="8"/>
      <c r="P27" s="8"/>
      <c r="Q27" s="8"/>
      <c r="R27" s="8"/>
      <c r="S27" s="8"/>
      <c r="T27" s="1"/>
      <c r="U27" s="1"/>
      <c r="V27" s="1"/>
      <c r="W27" s="1"/>
      <c r="X27" s="1"/>
      <c r="Y27" s="1"/>
      <c r="Z27" s="1"/>
    </row>
    <row r="28" ht="15.75" customHeight="1">
      <c r="A28" s="51" t="str">
        <f t="shared" si="1"/>
        <v/>
      </c>
      <c r="B28" s="33"/>
      <c r="C28" s="34"/>
      <c r="D28" s="35"/>
      <c r="E28" s="36"/>
      <c r="F28" s="36"/>
      <c r="G28" s="59"/>
      <c r="H28" s="54"/>
      <c r="I28" s="55"/>
      <c r="J28" s="40"/>
      <c r="K28" s="56"/>
      <c r="L28" s="42"/>
      <c r="M28" s="57"/>
      <c r="N28" s="42"/>
      <c r="O28" s="8"/>
      <c r="P28" s="8"/>
      <c r="Q28" s="8"/>
      <c r="R28" s="8"/>
      <c r="S28" s="8"/>
      <c r="T28" s="1"/>
      <c r="U28" s="1"/>
      <c r="V28" s="1"/>
      <c r="W28" s="1"/>
      <c r="X28" s="1"/>
      <c r="Y28" s="1"/>
      <c r="Z28" s="1"/>
    </row>
    <row r="29" ht="15.75" customHeight="1">
      <c r="A29" s="51" t="str">
        <f t="shared" si="1"/>
        <v/>
      </c>
      <c r="B29" s="33"/>
      <c r="C29" s="60"/>
      <c r="D29" s="35"/>
      <c r="E29" s="36"/>
      <c r="F29" s="36"/>
      <c r="G29" s="37"/>
      <c r="H29" s="54"/>
      <c r="I29" s="55"/>
      <c r="J29" s="40"/>
      <c r="K29" s="56"/>
      <c r="L29" s="42"/>
      <c r="M29" s="57"/>
      <c r="N29" s="42"/>
      <c r="O29" s="8"/>
      <c r="P29" s="8"/>
      <c r="Q29" s="8"/>
      <c r="R29" s="8"/>
      <c r="S29" s="8"/>
      <c r="T29" s="1"/>
      <c r="U29" s="1"/>
      <c r="V29" s="1"/>
      <c r="W29" s="1"/>
      <c r="X29" s="1"/>
      <c r="Y29" s="1"/>
      <c r="Z29" s="1"/>
    </row>
    <row r="30" ht="15.75" customHeight="1">
      <c r="A30" s="51" t="str">
        <f t="shared" si="1"/>
        <v/>
      </c>
      <c r="B30" s="33"/>
      <c r="C30" s="60"/>
      <c r="D30" s="35"/>
      <c r="E30" s="36"/>
      <c r="F30" s="36"/>
      <c r="G30" s="37"/>
      <c r="H30" s="54"/>
      <c r="I30" s="55"/>
      <c r="J30" s="40"/>
      <c r="K30" s="56"/>
      <c r="L30" s="42"/>
      <c r="M30" s="57"/>
      <c r="N30" s="42"/>
      <c r="O30" s="8"/>
      <c r="P30" s="8"/>
      <c r="Q30" s="8"/>
      <c r="R30" s="8"/>
      <c r="S30" s="8"/>
      <c r="T30" s="1"/>
      <c r="U30" s="1"/>
      <c r="V30" s="1"/>
      <c r="W30" s="1"/>
      <c r="X30" s="1"/>
      <c r="Y30" s="1"/>
      <c r="Z30" s="1"/>
    </row>
    <row r="31" ht="15.75" customHeight="1">
      <c r="A31" s="61"/>
      <c r="B31" s="33"/>
      <c r="C31" s="62"/>
      <c r="D31" s="63"/>
      <c r="E31" s="64"/>
      <c r="F31" s="64"/>
      <c r="G31" s="37"/>
      <c r="H31" s="54"/>
      <c r="I31" s="55"/>
      <c r="J31" s="40"/>
      <c r="K31" s="65"/>
      <c r="L31" s="42"/>
      <c r="M31" s="66"/>
      <c r="N31" s="42"/>
      <c r="O31" s="8"/>
      <c r="P31" s="8"/>
      <c r="Q31" s="8"/>
      <c r="R31" s="8"/>
      <c r="S31" s="8"/>
      <c r="T31" s="1"/>
      <c r="U31" s="1"/>
      <c r="V31" s="1"/>
      <c r="W31" s="1"/>
      <c r="X31" s="1"/>
      <c r="Y31" s="1"/>
      <c r="Z31" s="1"/>
    </row>
    <row r="32" ht="15.75" customHeight="1">
      <c r="A32" s="67"/>
      <c r="B32" s="68" t="s">
        <v>38</v>
      </c>
      <c r="C32" s="69"/>
      <c r="D32" s="70"/>
      <c r="E32" s="71" t="s">
        <v>39</v>
      </c>
      <c r="F32" s="72" t="s">
        <v>40</v>
      </c>
      <c r="G32" s="73"/>
      <c r="H32" s="74" t="s">
        <v>41</v>
      </c>
      <c r="I32" s="74" t="s">
        <v>10</v>
      </c>
      <c r="J32" s="74" t="s">
        <v>11</v>
      </c>
      <c r="K32" s="18" t="s">
        <v>12</v>
      </c>
      <c r="L32" s="19"/>
      <c r="M32" s="20" t="s">
        <v>13</v>
      </c>
      <c r="N32" s="19"/>
      <c r="O32" s="8"/>
      <c r="P32" s="8"/>
      <c r="Q32" s="8"/>
      <c r="R32" s="8"/>
      <c r="S32" s="8"/>
      <c r="T32" s="1"/>
      <c r="U32" s="1"/>
      <c r="V32" s="1"/>
      <c r="W32" s="1"/>
      <c r="X32" s="1"/>
      <c r="Y32" s="1"/>
      <c r="Z32" s="1"/>
    </row>
    <row r="33" ht="15.75" customHeight="1">
      <c r="A33" s="75"/>
      <c r="B33" s="76">
        <f>SUM(B6:B31)</f>
        <v>901</v>
      </c>
      <c r="C33" s="77"/>
      <c r="D33" s="78"/>
      <c r="E33" s="79">
        <f t="shared" ref="E33:F33" si="11">SUM(E6:E31)</f>
        <v>1029</v>
      </c>
      <c r="F33" s="80">
        <f t="shared" si="11"/>
        <v>128</v>
      </c>
      <c r="G33" s="81"/>
      <c r="H33" s="82">
        <v>14.0</v>
      </c>
      <c r="I33" s="83">
        <f t="shared" ref="I33:N33" si="12">SUM(I6:I31)</f>
        <v>27</v>
      </c>
      <c r="J33" s="83">
        <f t="shared" si="12"/>
        <v>16</v>
      </c>
      <c r="K33" s="84">
        <f t="shared" si="12"/>
        <v>27</v>
      </c>
      <c r="L33" s="85">
        <f t="shared" si="12"/>
        <v>219</v>
      </c>
      <c r="M33" s="84">
        <f t="shared" si="12"/>
        <v>27</v>
      </c>
      <c r="N33" s="86">
        <f t="shared" si="12"/>
        <v>810</v>
      </c>
      <c r="O33" s="8"/>
      <c r="P33" s="8"/>
      <c r="Q33" s="8"/>
      <c r="R33" s="8"/>
      <c r="S33" s="8"/>
      <c r="T33" s="1"/>
      <c r="U33" s="1"/>
      <c r="V33" s="1"/>
      <c r="W33" s="1"/>
      <c r="X33" s="1"/>
      <c r="Y33" s="1"/>
      <c r="Z33" s="1"/>
    </row>
    <row r="34" ht="15.75" customHeight="1">
      <c r="A34" s="87"/>
      <c r="B34" s="87"/>
      <c r="C34" s="87"/>
      <c r="D34" s="87"/>
      <c r="E34" s="87"/>
      <c r="F34" s="87"/>
      <c r="G34" s="87"/>
      <c r="H34" s="87"/>
      <c r="I34" s="87"/>
      <c r="J34" s="87"/>
      <c r="K34" s="88"/>
      <c r="L34" s="87"/>
      <c r="M34" s="89"/>
      <c r="N34" s="89"/>
      <c r="O34" s="87"/>
      <c r="P34" s="88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90"/>
      <c r="B35" s="90"/>
      <c r="C35" s="90"/>
      <c r="D35" s="90"/>
      <c r="E35" s="90"/>
      <c r="F35" s="90"/>
      <c r="G35" s="90"/>
      <c r="H35" s="90"/>
      <c r="I35" s="91"/>
      <c r="J35" s="91"/>
      <c r="K35" s="92"/>
      <c r="L35" s="91"/>
      <c r="M35" s="93"/>
      <c r="N35" s="88"/>
      <c r="O35" s="91"/>
      <c r="P35" s="89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90"/>
      <c r="B36" s="90"/>
      <c r="C36" s="90"/>
      <c r="D36" s="90"/>
      <c r="E36" s="90"/>
      <c r="F36" s="90"/>
      <c r="G36" s="90"/>
      <c r="H36" s="90"/>
      <c r="I36" s="91"/>
      <c r="J36" s="91"/>
      <c r="K36" s="91"/>
      <c r="L36" s="91"/>
      <c r="M36" s="91"/>
      <c r="N36" s="87"/>
      <c r="O36" s="91"/>
      <c r="P36" s="89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87"/>
      <c r="B37" s="87"/>
      <c r="C37" s="87" t="s">
        <v>37</v>
      </c>
      <c r="D37" s="87"/>
      <c r="E37" s="87"/>
      <c r="F37" s="87"/>
      <c r="G37" s="87"/>
      <c r="H37" s="94" t="s">
        <v>42</v>
      </c>
      <c r="I37" s="91"/>
      <c r="J37" s="91"/>
      <c r="K37" s="91"/>
      <c r="L37" s="91"/>
      <c r="M37" s="91"/>
      <c r="N37" s="87"/>
      <c r="O37" s="91"/>
      <c r="P37" s="89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91"/>
      <c r="B38" s="91"/>
      <c r="C38" s="91"/>
      <c r="D38" s="91"/>
      <c r="E38" s="91"/>
      <c r="F38" s="91"/>
      <c r="G38" s="91"/>
      <c r="H38" s="91" t="s">
        <v>43</v>
      </c>
      <c r="I38" s="91"/>
      <c r="J38" s="91"/>
      <c r="K38" s="91"/>
      <c r="L38" s="91"/>
      <c r="M38" s="91"/>
      <c r="N38" s="87"/>
      <c r="O38" s="91"/>
      <c r="P38" s="89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6.75" customHeight="1">
      <c r="A39" s="91" t="s">
        <v>37</v>
      </c>
      <c r="B39" s="91"/>
      <c r="C39" s="91"/>
      <c r="D39" s="91"/>
      <c r="E39" s="91"/>
      <c r="F39" s="91"/>
      <c r="G39" s="91"/>
      <c r="H39" s="91"/>
      <c r="I39" s="91"/>
      <c r="J39" s="87"/>
      <c r="K39" s="87"/>
      <c r="L39" s="87"/>
      <c r="M39" s="87"/>
      <c r="N39" s="87"/>
      <c r="O39" s="87"/>
      <c r="P39" s="88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91"/>
      <c r="B40" s="91"/>
      <c r="C40" s="91"/>
      <c r="D40" s="91"/>
      <c r="E40" s="91"/>
      <c r="F40" s="91"/>
      <c r="G40" s="91"/>
      <c r="H40" s="95" t="s">
        <v>44</v>
      </c>
      <c r="I40" s="95" t="s">
        <v>45</v>
      </c>
      <c r="J40" s="87"/>
      <c r="K40" s="87"/>
      <c r="L40" s="87"/>
      <c r="M40" s="87"/>
      <c r="N40" s="87"/>
      <c r="O40" s="87"/>
      <c r="P40" s="88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91"/>
      <c r="B41" s="91"/>
      <c r="C41" s="91"/>
      <c r="D41" s="91"/>
      <c r="E41" s="91"/>
      <c r="F41" s="91"/>
      <c r="G41" s="91"/>
      <c r="H41" s="91"/>
      <c r="I41" s="91"/>
      <c r="J41" s="87"/>
      <c r="K41" s="87"/>
      <c r="L41" s="87"/>
      <c r="M41" s="87"/>
      <c r="N41" s="1"/>
      <c r="O41" s="87"/>
      <c r="P41" s="88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91"/>
      <c r="B42" s="91"/>
      <c r="C42" s="91"/>
      <c r="D42" s="91"/>
      <c r="E42" s="91"/>
      <c r="F42" s="91"/>
      <c r="G42" s="91"/>
      <c r="H42" s="91"/>
      <c r="I42" s="91"/>
      <c r="J42" s="1"/>
      <c r="K42" s="1"/>
      <c r="L42" s="1"/>
      <c r="M42" s="1"/>
      <c r="N42" s="1"/>
      <c r="O42" s="1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91"/>
      <c r="B43" s="91"/>
      <c r="C43" s="91"/>
      <c r="D43" s="91"/>
      <c r="E43" s="91"/>
      <c r="F43" s="91"/>
      <c r="G43" s="91"/>
      <c r="H43" s="91"/>
      <c r="I43" s="91"/>
      <c r="J43" s="1"/>
      <c r="K43" s="1"/>
      <c r="L43" s="1"/>
      <c r="M43" s="1"/>
      <c r="N43" s="1"/>
      <c r="O43" s="1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91"/>
      <c r="B44" s="91"/>
      <c r="C44" s="91"/>
      <c r="D44" s="91"/>
      <c r="E44" s="91"/>
      <c r="F44" s="91"/>
      <c r="G44" s="91"/>
      <c r="H44" s="96" t="s">
        <v>46</v>
      </c>
      <c r="I44" s="97"/>
      <c r="J44" s="1"/>
      <c r="K44" s="1"/>
      <c r="L44" s="1"/>
      <c r="M44" s="1"/>
      <c r="N44" s="1"/>
      <c r="O44" s="1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98"/>
      <c r="B45" s="98"/>
      <c r="C45" s="98"/>
      <c r="D45" s="98"/>
      <c r="E45" s="98"/>
      <c r="F45" s="98"/>
      <c r="G45" s="98"/>
      <c r="H45" s="98" t="s">
        <v>47</v>
      </c>
      <c r="I45" s="8"/>
      <c r="J45" s="1"/>
      <c r="K45" s="1"/>
      <c r="L45" s="1"/>
      <c r="M45" s="1"/>
      <c r="N45" s="1"/>
      <c r="O45" s="1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98"/>
      <c r="B46" s="98"/>
      <c r="C46" s="98"/>
      <c r="D46" s="98"/>
      <c r="E46" s="98"/>
      <c r="F46" s="98"/>
      <c r="G46" s="98"/>
      <c r="H46" s="99" t="s">
        <v>48</v>
      </c>
      <c r="J46" s="1"/>
      <c r="K46" s="1"/>
      <c r="L46" s="1"/>
      <c r="M46" s="1"/>
      <c r="N46" s="1"/>
      <c r="O46" s="1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2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2"/>
      <c r="Q975" s="1"/>
      <c r="R975" s="1"/>
      <c r="S975" s="1"/>
      <c r="T975" s="1"/>
      <c r="U975" s="1"/>
      <c r="V975" s="1"/>
      <c r="W975" s="1"/>
      <c r="X975" s="1"/>
      <c r="Y975" s="1"/>
      <c r="Z975" s="1"/>
    </row>
  </sheetData>
  <mergeCells count="4">
    <mergeCell ref="K4:L4"/>
    <mergeCell ref="M4:N4"/>
    <mergeCell ref="K32:L32"/>
    <mergeCell ref="M32:N3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33.88"/>
    <col customWidth="1" min="3" max="3" width="15.5"/>
    <col customWidth="1" min="4" max="4" width="18.38"/>
    <col customWidth="1" min="5" max="5" width="12.25"/>
    <col customWidth="1" min="6" max="6" width="12.88"/>
    <col customWidth="1" min="7" max="7" width="83.63"/>
  </cols>
  <sheetData>
    <row r="3">
      <c r="B3" s="100" t="s">
        <v>49</v>
      </c>
      <c r="C3" s="101"/>
      <c r="D3" s="101"/>
      <c r="E3" s="101"/>
      <c r="F3" s="101"/>
      <c r="G3" s="101"/>
    </row>
    <row r="4">
      <c r="B4" s="101"/>
      <c r="C4" s="101"/>
      <c r="D4" s="101"/>
      <c r="E4" s="101"/>
      <c r="F4" s="101"/>
      <c r="G4" s="101"/>
    </row>
    <row r="5">
      <c r="B5" s="102" t="s">
        <v>50</v>
      </c>
      <c r="C5" s="103" t="s">
        <v>51</v>
      </c>
      <c r="D5" s="103" t="s">
        <v>52</v>
      </c>
      <c r="E5" s="103" t="s">
        <v>53</v>
      </c>
      <c r="F5" s="103" t="s">
        <v>54</v>
      </c>
      <c r="G5" s="104" t="s">
        <v>55</v>
      </c>
    </row>
    <row r="6">
      <c r="B6" s="105"/>
      <c r="C6" s="106"/>
      <c r="D6" s="106"/>
      <c r="E6" s="107">
        <f t="shared" ref="E6:E10" si="1">D6-C6</f>
        <v>0</v>
      </c>
      <c r="F6" s="108" t="str">
        <f t="shared" ref="F6:F11" si="2">D6/C6-1</f>
        <v>#DIV/0!</v>
      </c>
      <c r="G6" s="101"/>
    </row>
    <row r="7">
      <c r="B7" s="105"/>
      <c r="C7" s="106"/>
      <c r="D7" s="106"/>
      <c r="E7" s="107">
        <f t="shared" si="1"/>
        <v>0</v>
      </c>
      <c r="F7" s="108" t="str">
        <f t="shared" si="2"/>
        <v>#DIV/0!</v>
      </c>
      <c r="G7" s="109"/>
    </row>
    <row r="8">
      <c r="B8" s="105"/>
      <c r="C8" s="106"/>
      <c r="D8" s="106"/>
      <c r="E8" s="107">
        <f t="shared" si="1"/>
        <v>0</v>
      </c>
      <c r="F8" s="108" t="str">
        <f t="shared" si="2"/>
        <v>#DIV/0!</v>
      </c>
      <c r="G8" s="101"/>
    </row>
    <row r="9">
      <c r="B9" s="105"/>
      <c r="C9" s="106"/>
      <c r="D9" s="106"/>
      <c r="E9" s="107">
        <f t="shared" si="1"/>
        <v>0</v>
      </c>
      <c r="F9" s="108" t="str">
        <f t="shared" si="2"/>
        <v>#DIV/0!</v>
      </c>
      <c r="G9" s="109"/>
    </row>
    <row r="10">
      <c r="B10" s="105"/>
      <c r="C10" s="106"/>
      <c r="D10" s="106"/>
      <c r="E10" s="107">
        <f t="shared" si="1"/>
        <v>0</v>
      </c>
      <c r="F10" s="108" t="str">
        <f t="shared" si="2"/>
        <v>#DIV/0!</v>
      </c>
      <c r="G10" s="109"/>
    </row>
    <row r="11">
      <c r="B11" s="110" t="s">
        <v>56</v>
      </c>
      <c r="C11" s="111">
        <f t="shared" ref="C11:E11" si="3">SUM(C6:C10)</f>
        <v>0</v>
      </c>
      <c r="D11" s="111">
        <f t="shared" si="3"/>
        <v>0</v>
      </c>
      <c r="E11" s="111">
        <f t="shared" si="3"/>
        <v>0</v>
      </c>
      <c r="F11" s="112" t="str">
        <f t="shared" si="2"/>
        <v>#DIV/0!</v>
      </c>
      <c r="G11" s="101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2025-04-03T18:09:46Z</dcterms:created>
  <dc:creator>Rosario Gómez</dc:creator>
</cp:coreProperties>
</file>