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REEDAPM\Downloads\"/>
    </mc:Choice>
  </mc:AlternateContent>
  <xr:revisionPtr revIDLastSave="0" documentId="13_ncr:1_{F33B13E5-A1E9-4BAC-9CE1-FB67E320E941}" xr6:coauthVersionLast="47" xr6:coauthVersionMax="47" xr10:uidLastSave="{00000000-0000-0000-0000-000000000000}"/>
  <bookViews>
    <workbookView xWindow="-98" yWindow="-98" windowWidth="19396" windowHeight="10276" xr2:uid="{00000000-000D-0000-FFFF-FFFF00000000}"/>
  </bookViews>
  <sheets>
    <sheet name="Hoja Maestra" sheetId="1" r:id="rId1"/>
    <sheet name="BALANC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Sz9U9AnO4HW4RNhcfEZYTbSTUwGNk+ZQKwQymMotU0="/>
    </ext>
  </extLst>
</workbook>
</file>

<file path=xl/calcChain.xml><?xml version="1.0" encoding="utf-8"?>
<calcChain xmlns="http://schemas.openxmlformats.org/spreadsheetml/2006/main">
  <c r="D11" i="2" l="1"/>
  <c r="F11" i="2" s="1"/>
  <c r="C11" i="2"/>
  <c r="F10" i="2"/>
  <c r="E10" i="2"/>
  <c r="F9" i="2"/>
  <c r="E9" i="2"/>
  <c r="F8" i="2"/>
  <c r="E8" i="2"/>
  <c r="F7" i="2"/>
  <c r="E7" i="2"/>
  <c r="F6" i="2"/>
  <c r="E6" i="2"/>
  <c r="E11" i="2" s="1"/>
  <c r="M33" i="1"/>
  <c r="K33" i="1"/>
  <c r="J33" i="1"/>
  <c r="I33" i="1"/>
  <c r="A30" i="1"/>
  <c r="A29" i="1"/>
  <c r="A28" i="1"/>
  <c r="A27" i="1"/>
  <c r="A26" i="1"/>
  <c r="A25" i="1"/>
  <c r="A24" i="1"/>
  <c r="A23" i="1"/>
  <c r="A22" i="1"/>
  <c r="A21" i="1"/>
  <c r="A20" i="1"/>
  <c r="A19" i="1"/>
  <c r="N18" i="1"/>
  <c r="L18" i="1"/>
  <c r="E18" i="1" s="1"/>
  <c r="B18" i="1" s="1"/>
  <c r="F18" i="1"/>
  <c r="A18" i="1"/>
  <c r="N17" i="1"/>
  <c r="L17" i="1"/>
  <c r="F17" i="1"/>
  <c r="E17" i="1"/>
  <c r="B17" i="1"/>
  <c r="A17" i="1"/>
  <c r="N16" i="1"/>
  <c r="L16" i="1"/>
  <c r="F16" i="1"/>
  <c r="E16" i="1"/>
  <c r="B16" i="1"/>
  <c r="A16" i="1"/>
  <c r="N15" i="1"/>
  <c r="E15" i="1" s="1"/>
  <c r="B15" i="1" s="1"/>
  <c r="L15" i="1"/>
  <c r="F15" i="1"/>
  <c r="A15" i="1"/>
  <c r="N14" i="1"/>
  <c r="L14" i="1"/>
  <c r="E14" i="1" s="1"/>
  <c r="B14" i="1" s="1"/>
  <c r="F14" i="1"/>
  <c r="F33" i="1" s="1"/>
  <c r="A14" i="1"/>
  <c r="N13" i="1"/>
  <c r="L13" i="1"/>
  <c r="F13" i="1"/>
  <c r="E13" i="1"/>
  <c r="B13" i="1"/>
  <c r="A13" i="1"/>
  <c r="N12" i="1"/>
  <c r="L12" i="1"/>
  <c r="F12" i="1"/>
  <c r="E12" i="1"/>
  <c r="B12" i="1"/>
  <c r="A12" i="1"/>
  <c r="N11" i="1"/>
  <c r="E11" i="1" s="1"/>
  <c r="B11" i="1" s="1"/>
  <c r="A11" i="1"/>
  <c r="N10" i="1"/>
  <c r="L10" i="1"/>
  <c r="F10" i="1"/>
  <c r="E10" i="1"/>
  <c r="B10" i="1"/>
  <c r="A10" i="1"/>
  <c r="N9" i="1"/>
  <c r="L9" i="1"/>
  <c r="F9" i="1"/>
  <c r="E9" i="1"/>
  <c r="B9" i="1"/>
  <c r="A9" i="1"/>
  <c r="N8" i="1"/>
  <c r="E8" i="1" s="1"/>
  <c r="A8" i="1"/>
  <c r="N7" i="1"/>
  <c r="L7" i="1"/>
  <c r="F7" i="1"/>
  <c r="E7" i="1"/>
  <c r="B7" i="1"/>
  <c r="A7" i="1"/>
  <c r="N6" i="1"/>
  <c r="N33" i="1" s="1"/>
  <c r="L6" i="1"/>
  <c r="L33" i="1" s="1"/>
  <c r="F6" i="1"/>
  <c r="E6" i="1"/>
  <c r="B6" i="1"/>
  <c r="A6" i="1"/>
  <c r="A5" i="1"/>
  <c r="A4" i="1"/>
  <c r="B8" i="1" l="1"/>
  <c r="E33" i="1"/>
  <c r="B33" i="1"/>
</calcChain>
</file>

<file path=xl/sharedStrings.xml><?xml version="1.0" encoding="utf-8"?>
<sst xmlns="http://schemas.openxmlformats.org/spreadsheetml/2006/main" count="77" uniqueCount="56">
  <si>
    <t>Fichero actualizado el:</t>
  </si>
  <si>
    <t xml:space="preserve"> </t>
  </si>
  <si>
    <t>INFO DETALLADA:</t>
  </si>
  <si>
    <t xml:space="preserve">   </t>
  </si>
  <si>
    <t>TOTAL A PAGAR</t>
  </si>
  <si>
    <t>Pagado</t>
  </si>
  <si>
    <t>Pago recibido</t>
  </si>
  <si>
    <t>SUBTOTAL</t>
  </si>
  <si>
    <t>BONIFICACIONES</t>
  </si>
  <si>
    <t>Asistente</t>
  </si>
  <si>
    <t>Nº asistentes</t>
  </si>
  <si>
    <t>Nº socios</t>
  </si>
  <si>
    <t>Visita Castillo</t>
  </si>
  <si>
    <t>Comida Sábado</t>
  </si>
  <si>
    <t>€</t>
  </si>
  <si>
    <t>S/N</t>
  </si>
  <si>
    <t>Fecha</t>
  </si>
  <si>
    <t>nick</t>
  </si>
  <si>
    <t>Nº visitantes</t>
  </si>
  <si>
    <t>Nº Comensales</t>
  </si>
  <si>
    <t>N</t>
  </si>
  <si>
    <t>ric_saabosch</t>
  </si>
  <si>
    <t>absaab</t>
  </si>
  <si>
    <t>JLE</t>
  </si>
  <si>
    <t>chencho</t>
  </si>
  <si>
    <t>JorgeRevuel</t>
  </si>
  <si>
    <t>zimer</t>
  </si>
  <si>
    <t>Javichu</t>
  </si>
  <si>
    <t>manusaab</t>
  </si>
  <si>
    <t>angel-76</t>
  </si>
  <si>
    <t>Parri</t>
  </si>
  <si>
    <t>mcoman</t>
  </si>
  <si>
    <t>Jureman</t>
  </si>
  <si>
    <t>Currosaab95</t>
  </si>
  <si>
    <t xml:space="preserve">  </t>
  </si>
  <si>
    <t>Pagos totales</t>
  </si>
  <si>
    <t>Subtotal Abs</t>
  </si>
  <si>
    <t>Bonificaciones Total</t>
  </si>
  <si>
    <t>Coches Asistentes</t>
  </si>
  <si>
    <r>
      <rPr>
        <sz val="12"/>
        <color theme="1"/>
        <rFont val="Arial"/>
        <family val="2"/>
      </rPr>
      <t xml:space="preserve">Pago mediante transferencia a Club Saab España, </t>
    </r>
    <r>
      <rPr>
        <b/>
        <sz val="12"/>
        <color theme="1"/>
        <rFont val="Arial"/>
        <family val="2"/>
      </rPr>
      <t>concepto "</t>
    </r>
    <r>
      <rPr>
        <b/>
        <sz val="12"/>
        <color rgb="FF12501B"/>
        <rFont val="Arial"/>
        <family val="2"/>
      </rPr>
      <t>NICK + Navidad</t>
    </r>
    <r>
      <rPr>
        <b/>
        <sz val="12"/>
        <color theme="1"/>
        <rFont val="Arial"/>
        <family val="2"/>
      </rPr>
      <t>"</t>
    </r>
  </si>
  <si>
    <t>IBAN: ES98 2085 4930 3903 3074 5402</t>
  </si>
  <si>
    <t>Visita Castillo:</t>
  </si>
  <si>
    <t>El Club paga la entrada a los socios (9€ adultos hasta 64 años, 5€ 65 años en adelante)</t>
  </si>
  <si>
    <t>Observaciones generales aplicables a todas las actividades:</t>
  </si>
  <si>
    <r>
      <rPr>
        <b/>
        <sz val="12"/>
        <color rgb="FF333333"/>
        <rFont val="Arial"/>
        <family val="2"/>
      </rPr>
      <t xml:space="preserve">Las consumiciones previas y posteriores a las comidas y cenas </t>
    </r>
    <r>
      <rPr>
        <b/>
        <u/>
        <sz val="12"/>
        <color rgb="FF333333"/>
        <rFont val="Arial"/>
        <family val="2"/>
      </rPr>
      <t>no</t>
    </r>
    <r>
      <rPr>
        <b/>
        <sz val="12"/>
        <color rgb="FF333333"/>
        <rFont val="Arial"/>
        <family val="2"/>
      </rPr>
      <t xml:space="preserve"> están incluidas en el precio de cada menú. Son a cargo de cada comensal.</t>
    </r>
  </si>
  <si>
    <t>Por cuestiones de eficiencia, no negociamos menús infantiles. En caso de haber niños, tendrían que pedir a la carta y abonarlo directamente en el restaurante.</t>
  </si>
  <si>
    <t>RESTAURACIÓN BALANCE</t>
  </si>
  <si>
    <t>Evento</t>
  </si>
  <si>
    <t>Estimado Total €</t>
  </si>
  <si>
    <t>Importe Real Total €</t>
  </si>
  <si>
    <t>Desviación €</t>
  </si>
  <si>
    <t>Desviación %</t>
  </si>
  <si>
    <t>Comentarios</t>
  </si>
  <si>
    <t>TOTALES</t>
  </si>
  <si>
    <t>S</t>
  </si>
  <si>
    <t>6-dic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</si>
</sst>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/mmm/yyyy"/>
    <numFmt numFmtId="165" formatCode="#,##0.00\ &quot;€&quot;;[Red]\-#,##0.00\ &quot;€&quot;"/>
    <numFmt numFmtId="166" formatCode="#,##0\ [$€-1]"/>
    <numFmt numFmtId="167" formatCode="d\-mmm"/>
    <numFmt numFmtId="168" formatCode="_-* #,##0.00\ [$€-C0A]_-;\-* #,##0.00\ [$€-C0A]_-;_-* &quot;-&quot;??\ [$€-C0A]_-;_-@"/>
  </numFmts>
  <fonts count="24" x14ac:knownFonts="1">
    <font>
      <sz val="11"/>
      <color theme="1"/>
      <name val="Aptos Narrow"/>
      <scheme val="minor"/>
    </font>
    <font>
      <sz val="11"/>
      <color theme="1"/>
      <name val="Aptos Narrow"/>
      <family val="2"/>
    </font>
    <font>
      <sz val="14"/>
      <color theme="1"/>
      <name val="Aptos Narrow"/>
      <family val="2"/>
    </font>
    <font>
      <sz val="14"/>
      <color theme="1"/>
      <name val="Arial"/>
      <family val="2"/>
    </font>
    <font>
      <b/>
      <sz val="13"/>
      <color theme="1"/>
      <name val="Arial"/>
      <family val="2"/>
    </font>
    <font>
      <sz val="11"/>
      <color theme="1"/>
      <name val="Aptos Narrow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ptos Narrow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</font>
    <font>
      <sz val="16"/>
      <color theme="1"/>
      <name val="Arial"/>
      <family val="2"/>
    </font>
    <font>
      <b/>
      <u/>
      <sz val="12"/>
      <color theme="1"/>
      <name val="Arial"/>
      <family val="2"/>
    </font>
    <font>
      <sz val="12"/>
      <color theme="1"/>
      <name val="Aptos Narrow"/>
      <family val="2"/>
    </font>
    <font>
      <b/>
      <sz val="12"/>
      <color rgb="FF333333"/>
      <name val="Arial"/>
      <family val="2"/>
    </font>
    <font>
      <b/>
      <sz val="15"/>
      <color theme="1"/>
      <name val="Arial"/>
      <family val="2"/>
    </font>
    <font>
      <b/>
      <sz val="12"/>
      <color rgb="FF12501B"/>
      <name val="Arial"/>
      <family val="2"/>
    </font>
    <font>
      <b/>
      <u/>
      <sz val="12"/>
      <color rgb="FF333333"/>
      <name val="Arial"/>
      <family val="2"/>
    </font>
    <font>
      <b/>
      <sz val="12"/>
      <color theme="3" tint="0.499984740745262"/>
      <name val="Arial"/>
      <family val="2"/>
    </font>
    <font>
      <sz val="12"/>
      <color theme="3" tint="0.499984740745262"/>
      <name val="Arial"/>
      <family val="2"/>
    </font>
    <font>
      <sz val="11"/>
      <color theme="3" tint="0.499984740745262"/>
      <name val="Aptos Narrow"/>
      <family val="2"/>
    </font>
    <font>
      <sz val="11"/>
      <color theme="3" tint="0.49998474074526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DBE9F7"/>
        <bgColor rgb="FFDBE9F7"/>
      </patternFill>
    </fill>
    <fill>
      <patternFill patternType="solid">
        <fgColor rgb="FFD9D9D9"/>
        <bgColor rgb="FFD9D9D9"/>
      </patternFill>
    </fill>
    <fill>
      <patternFill patternType="solid">
        <fgColor rgb="FF0C0C0C"/>
        <bgColor rgb="FF0C0C0C"/>
      </patternFill>
    </fill>
    <fill>
      <patternFill patternType="solid">
        <fgColor rgb="FFB6D7A8"/>
        <bgColor rgb="FFB6D7A8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8D8D8"/>
        <bgColor rgb="FFD8D8D8"/>
      </patternFill>
    </fill>
    <fill>
      <patternFill patternType="solid">
        <fgColor rgb="FFD9F2D0"/>
        <bgColor rgb="FFD9F2D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3" fillId="2" borderId="1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5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165" fontId="10" fillId="3" borderId="7" xfId="0" applyNumberFormat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165" fontId="10" fillId="5" borderId="9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166" fontId="10" fillId="7" borderId="11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66" fontId="1" fillId="0" borderId="12" xfId="0" applyNumberFormat="1" applyFont="1" applyBorder="1" applyAlignment="1">
      <alignment horizontal="center" vertical="center"/>
    </xf>
    <xf numFmtId="165" fontId="7" fillId="5" borderId="15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1" fontId="7" fillId="8" borderId="16" xfId="0" applyNumberFormat="1" applyFont="1" applyFill="1" applyBorder="1" applyAlignment="1">
      <alignment horizontal="center" vertical="center"/>
    </xf>
    <xf numFmtId="166" fontId="10" fillId="0" borderId="12" xfId="0" applyNumberFormat="1" applyFont="1" applyBorder="1" applyAlignment="1">
      <alignment horizontal="center" vertical="center"/>
    </xf>
    <xf numFmtId="0" fontId="7" fillId="8" borderId="16" xfId="0" applyFont="1" applyFill="1" applyBorder="1" applyAlignment="1">
      <alignment horizontal="center" vertical="center"/>
    </xf>
    <xf numFmtId="1" fontId="7" fillId="8" borderId="18" xfId="0" applyNumberFormat="1" applyFont="1" applyFill="1" applyBorder="1" applyAlignment="1">
      <alignment horizontal="center" vertical="center"/>
    </xf>
    <xf numFmtId="0" fontId="7" fillId="8" borderId="18" xfId="0" applyFont="1" applyFill="1" applyBorder="1" applyAlignment="1">
      <alignment horizontal="center" vertical="center"/>
    </xf>
    <xf numFmtId="165" fontId="7" fillId="0" borderId="13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65" fontId="1" fillId="5" borderId="15" xfId="0" applyNumberFormat="1" applyFont="1" applyFill="1" applyBorder="1" applyAlignment="1">
      <alignment vertical="center"/>
    </xf>
    <xf numFmtId="165" fontId="10" fillId="0" borderId="12" xfId="0" applyNumberFormat="1" applyFont="1" applyBorder="1" applyAlignment="1">
      <alignment horizontal="center" vertical="center"/>
    </xf>
    <xf numFmtId="166" fontId="1" fillId="0" borderId="19" xfId="0" applyNumberFormat="1" applyFont="1" applyBorder="1" applyAlignment="1">
      <alignment horizontal="center" vertical="center"/>
    </xf>
    <xf numFmtId="1" fontId="7" fillId="0" borderId="20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66" fontId="11" fillId="0" borderId="21" xfId="0" applyNumberFormat="1" applyFont="1" applyBorder="1" applyAlignment="1">
      <alignment horizontal="center" vertical="center"/>
    </xf>
    <xf numFmtId="166" fontId="11" fillId="0" borderId="22" xfId="0" applyNumberFormat="1" applyFont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10" borderId="24" xfId="0" applyFont="1" applyFill="1" applyBorder="1" applyAlignment="1">
      <alignment horizontal="center" vertical="center"/>
    </xf>
    <xf numFmtId="168" fontId="10" fillId="0" borderId="10" xfId="0" applyNumberFormat="1" applyFont="1" applyBorder="1" applyAlignment="1">
      <alignment horizontal="center" vertical="center"/>
    </xf>
    <xf numFmtId="166" fontId="7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9" xfId="0" applyNumberFormat="1" applyFont="1" applyBorder="1" applyAlignment="1">
      <alignment horizontal="center" vertical="center"/>
    </xf>
    <xf numFmtId="166" fontId="12" fillId="0" borderId="25" xfId="0" applyNumberFormat="1" applyFont="1" applyBorder="1" applyAlignment="1">
      <alignment horizontal="center" vertical="center"/>
    </xf>
    <xf numFmtId="166" fontId="12" fillId="0" borderId="26" xfId="0" applyNumberFormat="1" applyFont="1" applyBorder="1" applyAlignment="1">
      <alignment horizontal="center" vertical="center"/>
    </xf>
    <xf numFmtId="168" fontId="10" fillId="5" borderId="27" xfId="0" applyNumberFormat="1" applyFont="1" applyFill="1" applyBorder="1" applyAlignment="1">
      <alignment horizontal="center" vertical="center"/>
    </xf>
    <xf numFmtId="1" fontId="7" fillId="0" borderId="28" xfId="0" applyNumberFormat="1" applyFont="1" applyBorder="1" applyAlignment="1">
      <alignment horizontal="center" vertical="center"/>
    </xf>
    <xf numFmtId="1" fontId="7" fillId="0" borderId="29" xfId="0" applyNumberFormat="1" applyFont="1" applyBorder="1" applyAlignment="1">
      <alignment horizontal="center" vertical="center"/>
    </xf>
    <xf numFmtId="166" fontId="10" fillId="0" borderId="30" xfId="0" applyNumberFormat="1" applyFont="1" applyBorder="1" applyAlignment="1">
      <alignment horizontal="center" vertical="center"/>
    </xf>
    <xf numFmtId="166" fontId="10" fillId="0" borderId="3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7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" fillId="0" borderId="0" xfId="0" applyFont="1"/>
    <xf numFmtId="0" fontId="11" fillId="8" borderId="17" xfId="0" applyFont="1" applyFill="1" applyBorder="1"/>
    <xf numFmtId="0" fontId="11" fillId="8" borderId="17" xfId="0" applyFont="1" applyFill="1" applyBorder="1" applyAlignment="1">
      <alignment horizontal="center"/>
    </xf>
    <xf numFmtId="0" fontId="11" fillId="8" borderId="0" xfId="0" applyFont="1" applyFill="1"/>
    <xf numFmtId="0" fontId="6" fillId="0" borderId="17" xfId="0" applyFont="1" applyBorder="1"/>
    <xf numFmtId="166" fontId="6" fillId="0" borderId="17" xfId="0" applyNumberFormat="1" applyFont="1" applyBorder="1" applyAlignment="1">
      <alignment horizontal="center"/>
    </xf>
    <xf numFmtId="166" fontId="1" fillId="0" borderId="17" xfId="0" applyNumberFormat="1" applyFont="1" applyBorder="1" applyAlignment="1">
      <alignment horizontal="center"/>
    </xf>
    <xf numFmtId="10" fontId="1" fillId="0" borderId="17" xfId="0" applyNumberFormat="1" applyFont="1" applyBorder="1" applyAlignment="1">
      <alignment horizontal="center"/>
    </xf>
    <xf numFmtId="0" fontId="6" fillId="0" borderId="0" xfId="0" applyFont="1"/>
    <xf numFmtId="0" fontId="11" fillId="0" borderId="0" xfId="0" applyFont="1"/>
    <xf numFmtId="166" fontId="12" fillId="0" borderId="0" xfId="0" applyNumberFormat="1" applyFont="1" applyAlignment="1">
      <alignment horizontal="center"/>
    </xf>
    <xf numFmtId="10" fontId="12" fillId="0" borderId="0" xfId="0" applyNumberFormat="1" applyFont="1" applyAlignment="1">
      <alignment horizontal="center"/>
    </xf>
    <xf numFmtId="166" fontId="1" fillId="0" borderId="15" xfId="0" applyNumberFormat="1" applyFont="1" applyBorder="1" applyAlignment="1">
      <alignment horizontal="center" vertical="center"/>
    </xf>
    <xf numFmtId="166" fontId="1" fillId="0" borderId="34" xfId="0" applyNumberFormat="1" applyFont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165" fontId="9" fillId="3" borderId="38" xfId="0" applyNumberFormat="1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165" fontId="7" fillId="0" borderId="40" xfId="0" applyNumberFormat="1" applyFont="1" applyBorder="1" applyAlignment="1">
      <alignment horizontal="center" vertical="center"/>
    </xf>
    <xf numFmtId="166" fontId="7" fillId="0" borderId="15" xfId="0" applyNumberFormat="1" applyFont="1" applyBorder="1" applyAlignment="1">
      <alignment horizontal="center" vertical="center"/>
    </xf>
    <xf numFmtId="167" fontId="7" fillId="0" borderId="41" xfId="0" applyNumberFormat="1" applyFont="1" applyBorder="1" applyAlignment="1">
      <alignment horizontal="center" vertical="center"/>
    </xf>
    <xf numFmtId="165" fontId="7" fillId="0" borderId="42" xfId="0" applyNumberFormat="1" applyFont="1" applyBorder="1" applyAlignment="1">
      <alignment horizontal="center" vertical="center"/>
    </xf>
    <xf numFmtId="16" fontId="7" fillId="0" borderId="41" xfId="0" applyNumberFormat="1" applyFont="1" applyBorder="1" applyAlignment="1">
      <alignment horizontal="center" vertical="center"/>
    </xf>
    <xf numFmtId="165" fontId="7" fillId="0" borderId="43" xfId="0" applyNumberFormat="1" applyFont="1" applyBorder="1" applyAlignment="1">
      <alignment horizontal="center" vertical="center"/>
    </xf>
    <xf numFmtId="166" fontId="7" fillId="0" borderId="44" xfId="0" applyNumberFormat="1" applyFont="1" applyBorder="1" applyAlignment="1">
      <alignment horizontal="center" vertical="center"/>
    </xf>
    <xf numFmtId="165" fontId="7" fillId="0" borderId="45" xfId="0" applyNumberFormat="1" applyFont="1" applyBorder="1" applyAlignment="1">
      <alignment horizontal="center" vertical="center"/>
    </xf>
    <xf numFmtId="165" fontId="7" fillId="0" borderId="46" xfId="0" applyNumberFormat="1" applyFont="1" applyBorder="1" applyAlignment="1">
      <alignment horizontal="center" vertical="center"/>
    </xf>
    <xf numFmtId="0" fontId="20" fillId="4" borderId="3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165" fontId="21" fillId="4" borderId="33" xfId="0" applyNumberFormat="1" applyFont="1" applyFill="1" applyBorder="1" applyAlignment="1">
      <alignment horizontal="center" vertical="center"/>
    </xf>
    <xf numFmtId="165" fontId="21" fillId="4" borderId="8" xfId="0" applyNumberFormat="1" applyFont="1" applyFill="1" applyBorder="1" applyAlignment="1">
      <alignment horizontal="center" vertical="center"/>
    </xf>
    <xf numFmtId="166" fontId="22" fillId="0" borderId="15" xfId="0" applyNumberFormat="1" applyFont="1" applyBorder="1" applyAlignment="1">
      <alignment horizontal="center" vertical="center"/>
    </xf>
    <xf numFmtId="166" fontId="22" fillId="0" borderId="12" xfId="0" applyNumberFormat="1" applyFont="1" applyBorder="1" applyAlignment="1">
      <alignment horizontal="center" vertical="center"/>
    </xf>
    <xf numFmtId="166" fontId="23" fillId="0" borderId="12" xfId="0" applyNumberFormat="1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8" fillId="0" borderId="6" xfId="0" applyFont="1" applyBorder="1"/>
    <xf numFmtId="0" fontId="7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6"/>
  <sheetViews>
    <sheetView tabSelected="1" topLeftCell="A9" zoomScale="70" zoomScaleNormal="70" workbookViewId="0">
      <selection activeCell="J33" sqref="J33"/>
    </sheetView>
  </sheetViews>
  <sheetFormatPr defaultColWidth="12.59765625" defaultRowHeight="15" customHeight="1" x14ac:dyDescent="0.45"/>
  <cols>
    <col min="1" max="1" width="24.3984375" customWidth="1"/>
    <col min="2" max="2" width="17.1328125" customWidth="1"/>
    <col min="3" max="3" width="8.265625" customWidth="1"/>
    <col min="4" max="4" width="14.3984375" customWidth="1"/>
    <col min="5" max="5" width="12.3984375" customWidth="1"/>
    <col min="6" max="6" width="19" customWidth="1"/>
    <col min="7" max="7" width="11.73046875" customWidth="1"/>
    <col min="8" max="8" width="29.46484375" customWidth="1"/>
    <col min="9" max="9" width="15.1328125" customWidth="1"/>
    <col min="10" max="10" width="11.265625" customWidth="1"/>
    <col min="11" max="11" width="17" customWidth="1"/>
    <col min="12" max="12" width="11.3984375" customWidth="1"/>
    <col min="13" max="13" width="17.3984375" customWidth="1"/>
    <col min="14" max="14" width="18.59765625" customWidth="1"/>
    <col min="15" max="15" width="11.3984375" customWidth="1"/>
    <col min="16" max="16" width="8.265625" customWidth="1"/>
    <col min="17" max="17" width="14.3984375" customWidth="1"/>
    <col min="18" max="18" width="11.73046875" customWidth="1"/>
    <col min="19" max="19" width="18.3984375" customWidth="1"/>
    <col min="20" max="26" width="10.59765625" customWidth="1"/>
  </cols>
  <sheetData>
    <row r="1" spans="1:26" ht="14.25" x14ac:dyDescent="0.4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x14ac:dyDescent="0.45">
      <c r="A2" s="3" t="s">
        <v>0</v>
      </c>
      <c r="B2" s="4">
        <v>45997</v>
      </c>
      <c r="C2" s="5"/>
      <c r="D2" s="3"/>
      <c r="E2" s="5" t="s">
        <v>1</v>
      </c>
      <c r="F2" s="3"/>
      <c r="G2" s="3"/>
      <c r="H2" s="6" t="s">
        <v>2</v>
      </c>
      <c r="I2" s="7"/>
      <c r="J2" s="8" t="s">
        <v>3</v>
      </c>
      <c r="K2" s="8" t="s">
        <v>1</v>
      </c>
      <c r="L2" s="1"/>
      <c r="M2" s="8" t="s">
        <v>1</v>
      </c>
      <c r="N2" s="1"/>
      <c r="O2" s="1"/>
      <c r="P2" s="2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65" thickBot="1" x14ac:dyDescent="0.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4" thickTop="1" x14ac:dyDescent="0.45">
      <c r="A4" s="82" t="str">
        <f t="shared" ref="A4:A30" si="0">H4</f>
        <v>Asistente</v>
      </c>
      <c r="B4" s="83" t="s">
        <v>4</v>
      </c>
      <c r="C4" s="83" t="s">
        <v>5</v>
      </c>
      <c r="D4" s="84" t="s">
        <v>6</v>
      </c>
      <c r="E4" s="96" t="s">
        <v>7</v>
      </c>
      <c r="F4" s="97" t="s">
        <v>8</v>
      </c>
      <c r="G4" s="9"/>
      <c r="H4" s="10" t="s">
        <v>9</v>
      </c>
      <c r="I4" s="11" t="s">
        <v>10</v>
      </c>
      <c r="J4" s="11" t="s">
        <v>11</v>
      </c>
      <c r="K4" s="103" t="s">
        <v>12</v>
      </c>
      <c r="L4" s="104"/>
      <c r="M4" s="105" t="s">
        <v>13</v>
      </c>
      <c r="N4" s="104"/>
      <c r="O4" s="7"/>
      <c r="P4" s="7"/>
      <c r="Q4" s="7"/>
      <c r="R4" s="7"/>
      <c r="S4" s="7"/>
      <c r="T4" s="1"/>
      <c r="U4" s="1"/>
      <c r="V4" s="1"/>
      <c r="W4" s="1"/>
      <c r="X4" s="1"/>
      <c r="Y4" s="1"/>
      <c r="Z4" s="1"/>
    </row>
    <row r="5" spans="1:26" ht="15.75" thickBot="1" x14ac:dyDescent="0.5">
      <c r="A5" s="85" t="str">
        <f t="shared" si="0"/>
        <v>nick</v>
      </c>
      <c r="B5" s="12" t="s">
        <v>14</v>
      </c>
      <c r="C5" s="13" t="s">
        <v>15</v>
      </c>
      <c r="D5" s="86" t="s">
        <v>16</v>
      </c>
      <c r="E5" s="98" t="s">
        <v>14</v>
      </c>
      <c r="F5" s="99" t="s">
        <v>14</v>
      </c>
      <c r="G5" s="14"/>
      <c r="H5" s="15" t="s">
        <v>17</v>
      </c>
      <c r="I5" s="16"/>
      <c r="J5" s="16"/>
      <c r="K5" s="17" t="s">
        <v>18</v>
      </c>
      <c r="L5" s="18">
        <v>9</v>
      </c>
      <c r="M5" s="16" t="s">
        <v>19</v>
      </c>
      <c r="N5" s="18">
        <v>30</v>
      </c>
      <c r="O5" s="7"/>
      <c r="P5" s="7"/>
      <c r="Q5" s="7"/>
      <c r="R5" s="7"/>
      <c r="S5" s="7"/>
      <c r="T5" s="1"/>
      <c r="U5" s="1"/>
      <c r="V5" s="1"/>
      <c r="W5" s="1"/>
      <c r="X5" s="1"/>
      <c r="Y5" s="1"/>
      <c r="Z5" s="1"/>
    </row>
    <row r="6" spans="1:26" ht="15.4" thickTop="1" x14ac:dyDescent="0.45">
      <c r="A6" s="87" t="str">
        <f t="shared" si="0"/>
        <v>ric_saabosch</v>
      </c>
      <c r="B6" s="88">
        <f t="shared" ref="B6:B18" si="1">E6-F6</f>
        <v>69</v>
      </c>
      <c r="C6" s="19" t="s">
        <v>20</v>
      </c>
      <c r="D6" s="89"/>
      <c r="E6" s="100">
        <f t="shared" ref="E6:E18" si="2">L6+N6</f>
        <v>78</v>
      </c>
      <c r="F6" s="101">
        <f t="shared" ref="F6:F7" si="3">J6*(9)</f>
        <v>9</v>
      </c>
      <c r="G6" s="21"/>
      <c r="H6" s="22" t="s">
        <v>21</v>
      </c>
      <c r="I6" s="23">
        <v>2</v>
      </c>
      <c r="J6" s="24">
        <v>1</v>
      </c>
      <c r="K6" s="25">
        <v>2</v>
      </c>
      <c r="L6" s="26">
        <f t="shared" ref="L6:L7" si="4">K6*$L$5</f>
        <v>18</v>
      </c>
      <c r="M6" s="27">
        <v>2</v>
      </c>
      <c r="N6" s="26">
        <f t="shared" ref="N6:N18" si="5">M6*$N$5</f>
        <v>60</v>
      </c>
      <c r="O6" s="7"/>
      <c r="P6" s="7"/>
      <c r="Q6" s="7"/>
      <c r="R6" s="7"/>
      <c r="S6" s="7"/>
      <c r="T6" s="1"/>
      <c r="U6" s="1"/>
      <c r="V6" s="1"/>
      <c r="W6" s="1"/>
      <c r="X6" s="1"/>
      <c r="Y6" s="1"/>
      <c r="Z6" s="1"/>
    </row>
    <row r="7" spans="1:26" x14ac:dyDescent="0.45">
      <c r="A7" s="90" t="str">
        <f t="shared" si="0"/>
        <v>absaab</v>
      </c>
      <c r="B7" s="88">
        <f t="shared" si="1"/>
        <v>69</v>
      </c>
      <c r="C7" s="19" t="s">
        <v>20</v>
      </c>
      <c r="D7" s="89"/>
      <c r="E7" s="100">
        <f t="shared" si="2"/>
        <v>78</v>
      </c>
      <c r="F7" s="101">
        <f t="shared" si="3"/>
        <v>9</v>
      </c>
      <c r="G7" s="21"/>
      <c r="H7" s="22" t="s">
        <v>22</v>
      </c>
      <c r="I7" s="23">
        <v>2</v>
      </c>
      <c r="J7" s="24">
        <v>1</v>
      </c>
      <c r="K7" s="28">
        <v>2</v>
      </c>
      <c r="L7" s="26">
        <f t="shared" si="4"/>
        <v>18</v>
      </c>
      <c r="M7" s="29">
        <v>2</v>
      </c>
      <c r="N7" s="26">
        <f t="shared" si="5"/>
        <v>60</v>
      </c>
      <c r="O7" s="7"/>
      <c r="P7" s="7"/>
      <c r="Q7" s="7"/>
      <c r="R7" s="7"/>
      <c r="S7" s="7"/>
      <c r="T7" s="1"/>
      <c r="U7" s="1"/>
      <c r="V7" s="1"/>
      <c r="W7" s="1"/>
      <c r="X7" s="1"/>
      <c r="Y7" s="1"/>
      <c r="Z7" s="1"/>
    </row>
    <row r="8" spans="1:26" x14ac:dyDescent="0.45">
      <c r="A8" s="90" t="str">
        <f t="shared" si="0"/>
        <v>JLE</v>
      </c>
      <c r="B8" s="88">
        <f t="shared" si="1"/>
        <v>30</v>
      </c>
      <c r="C8" s="19" t="s">
        <v>20</v>
      </c>
      <c r="D8" s="89"/>
      <c r="E8" s="100">
        <f t="shared" si="2"/>
        <v>35</v>
      </c>
      <c r="F8" s="102">
        <v>5</v>
      </c>
      <c r="G8" s="21"/>
      <c r="H8" s="22" t="s">
        <v>23</v>
      </c>
      <c r="I8" s="23">
        <v>1</v>
      </c>
      <c r="J8" s="24">
        <v>1</v>
      </c>
      <c r="K8" s="28">
        <v>1</v>
      </c>
      <c r="L8" s="26">
        <v>5</v>
      </c>
      <c r="M8" s="29">
        <v>1</v>
      </c>
      <c r="N8" s="26">
        <f t="shared" si="5"/>
        <v>30</v>
      </c>
      <c r="O8" s="7"/>
      <c r="P8" s="7"/>
      <c r="Q8" s="7"/>
      <c r="R8" s="7"/>
      <c r="S8" s="7"/>
      <c r="T8" s="1"/>
      <c r="U8" s="1"/>
      <c r="V8" s="1"/>
      <c r="W8" s="1"/>
      <c r="X8" s="1"/>
      <c r="Y8" s="1"/>
      <c r="Z8" s="1"/>
    </row>
    <row r="9" spans="1:26" x14ac:dyDescent="0.45">
      <c r="A9" s="90" t="str">
        <f t="shared" si="0"/>
        <v>chencho</v>
      </c>
      <c r="B9" s="88">
        <f t="shared" si="1"/>
        <v>60</v>
      </c>
      <c r="C9" s="19" t="s">
        <v>20</v>
      </c>
      <c r="D9" s="89"/>
      <c r="E9" s="100">
        <f t="shared" si="2"/>
        <v>78</v>
      </c>
      <c r="F9" s="101">
        <f t="shared" ref="F9:F10" si="6">J9*(9)</f>
        <v>18</v>
      </c>
      <c r="G9" s="21"/>
      <c r="H9" s="22" t="s">
        <v>24</v>
      </c>
      <c r="I9" s="23">
        <v>2</v>
      </c>
      <c r="J9" s="24">
        <v>2</v>
      </c>
      <c r="K9" s="28">
        <v>2</v>
      </c>
      <c r="L9" s="26">
        <f t="shared" ref="L9:L10" si="7">K9*$L$5</f>
        <v>18</v>
      </c>
      <c r="M9" s="29">
        <v>2</v>
      </c>
      <c r="N9" s="26">
        <f t="shared" si="5"/>
        <v>60</v>
      </c>
      <c r="O9" s="7"/>
      <c r="P9" s="7"/>
      <c r="Q9" s="7"/>
      <c r="R9" s="7"/>
      <c r="S9" s="7"/>
      <c r="T9" s="1"/>
      <c r="U9" s="1"/>
      <c r="V9" s="1"/>
      <c r="W9" s="1"/>
      <c r="X9" s="1"/>
      <c r="Y9" s="1"/>
      <c r="Z9" s="1"/>
    </row>
    <row r="10" spans="1:26" x14ac:dyDescent="0.45">
      <c r="A10" s="90" t="str">
        <f t="shared" si="0"/>
        <v>JorgeRevuel</v>
      </c>
      <c r="B10" s="88">
        <f t="shared" si="1"/>
        <v>69</v>
      </c>
      <c r="C10" s="19" t="s">
        <v>20</v>
      </c>
      <c r="D10" s="89"/>
      <c r="E10" s="100">
        <f t="shared" si="2"/>
        <v>78</v>
      </c>
      <c r="F10" s="101">
        <f t="shared" si="6"/>
        <v>9</v>
      </c>
      <c r="G10" s="21"/>
      <c r="H10" s="22" t="s">
        <v>25</v>
      </c>
      <c r="I10" s="23">
        <v>2</v>
      </c>
      <c r="J10" s="24">
        <v>1</v>
      </c>
      <c r="K10" s="28">
        <v>2</v>
      </c>
      <c r="L10" s="26">
        <f t="shared" si="7"/>
        <v>18</v>
      </c>
      <c r="M10" s="29">
        <v>2</v>
      </c>
      <c r="N10" s="26">
        <f t="shared" si="5"/>
        <v>60</v>
      </c>
      <c r="O10" s="7"/>
      <c r="P10" s="7"/>
      <c r="Q10" s="7"/>
      <c r="R10" s="7"/>
      <c r="S10" s="7"/>
      <c r="T10" s="1"/>
      <c r="U10" s="1"/>
      <c r="V10" s="1"/>
      <c r="W10" s="1"/>
      <c r="X10" s="1"/>
      <c r="Y10" s="1"/>
      <c r="Z10" s="1"/>
    </row>
    <row r="11" spans="1:26" x14ac:dyDescent="0.45">
      <c r="A11" s="87" t="str">
        <f t="shared" si="0"/>
        <v>zimer</v>
      </c>
      <c r="B11" s="88">
        <f t="shared" si="1"/>
        <v>65</v>
      </c>
      <c r="C11" s="19" t="s">
        <v>20</v>
      </c>
      <c r="D11" s="89"/>
      <c r="E11" s="100">
        <f t="shared" si="2"/>
        <v>70</v>
      </c>
      <c r="F11" s="102">
        <v>5</v>
      </c>
      <c r="G11" s="21"/>
      <c r="H11" s="22" t="s">
        <v>26</v>
      </c>
      <c r="I11" s="23">
        <v>2</v>
      </c>
      <c r="J11" s="24">
        <v>1</v>
      </c>
      <c r="K11" s="28">
        <v>2</v>
      </c>
      <c r="L11" s="26">
        <v>10</v>
      </c>
      <c r="M11" s="29">
        <v>2</v>
      </c>
      <c r="N11" s="26">
        <f t="shared" si="5"/>
        <v>60</v>
      </c>
      <c r="O11" s="7"/>
      <c r="P11" s="7"/>
      <c r="Q11" s="7"/>
      <c r="R11" s="7"/>
      <c r="S11" s="7"/>
      <c r="T11" s="1"/>
      <c r="U11" s="1"/>
      <c r="V11" s="1"/>
      <c r="W11" s="1"/>
      <c r="X11" s="1"/>
      <c r="Y11" s="1"/>
      <c r="Z11" s="1"/>
    </row>
    <row r="12" spans="1:26" x14ac:dyDescent="0.45">
      <c r="A12" s="87" t="str">
        <f t="shared" si="0"/>
        <v>Javichu</v>
      </c>
      <c r="B12" s="88">
        <f t="shared" si="1"/>
        <v>30</v>
      </c>
      <c r="C12" s="19" t="s">
        <v>20</v>
      </c>
      <c r="D12" s="89"/>
      <c r="E12" s="100">
        <f t="shared" si="2"/>
        <v>39</v>
      </c>
      <c r="F12" s="101">
        <f t="shared" ref="F12:F18" si="8">J12*(9)</f>
        <v>9</v>
      </c>
      <c r="G12" s="21"/>
      <c r="H12" s="22" t="s">
        <v>27</v>
      </c>
      <c r="I12" s="23">
        <v>1</v>
      </c>
      <c r="J12" s="24">
        <v>1</v>
      </c>
      <c r="K12" s="28">
        <v>1</v>
      </c>
      <c r="L12" s="26">
        <f t="shared" ref="L12:L18" si="9">K12*$L$5</f>
        <v>9</v>
      </c>
      <c r="M12" s="29">
        <v>1</v>
      </c>
      <c r="N12" s="26">
        <f t="shared" si="5"/>
        <v>30</v>
      </c>
      <c r="O12" s="7"/>
      <c r="P12" s="7"/>
      <c r="Q12" s="7"/>
      <c r="R12" s="7"/>
      <c r="S12" s="7"/>
      <c r="T12" s="1"/>
      <c r="U12" s="1"/>
      <c r="V12" s="1"/>
      <c r="W12" s="1"/>
      <c r="X12" s="1"/>
      <c r="Y12" s="1"/>
      <c r="Z12" s="1"/>
    </row>
    <row r="13" spans="1:26" x14ac:dyDescent="0.45">
      <c r="A13" s="87" t="str">
        <f t="shared" si="0"/>
        <v>manusaab</v>
      </c>
      <c r="B13" s="88">
        <f t="shared" si="1"/>
        <v>30</v>
      </c>
      <c r="C13" s="19" t="s">
        <v>20</v>
      </c>
      <c r="D13" s="89"/>
      <c r="E13" s="100">
        <f t="shared" si="2"/>
        <v>39</v>
      </c>
      <c r="F13" s="101">
        <f t="shared" si="8"/>
        <v>9</v>
      </c>
      <c r="G13" s="21"/>
      <c r="H13" s="22" t="s">
        <v>28</v>
      </c>
      <c r="I13" s="23">
        <v>1</v>
      </c>
      <c r="J13" s="24">
        <v>1</v>
      </c>
      <c r="K13" s="28">
        <v>1</v>
      </c>
      <c r="L13" s="26">
        <f t="shared" si="9"/>
        <v>9</v>
      </c>
      <c r="M13" s="29">
        <v>1</v>
      </c>
      <c r="N13" s="26">
        <f t="shared" si="5"/>
        <v>30</v>
      </c>
      <c r="O13" s="7"/>
      <c r="P13" s="7"/>
      <c r="Q13" s="7"/>
      <c r="R13" s="7"/>
      <c r="S13" s="7"/>
      <c r="T13" s="1"/>
      <c r="U13" s="1"/>
      <c r="V13" s="1"/>
      <c r="W13" s="1"/>
      <c r="X13" s="1"/>
      <c r="Y13" s="1"/>
      <c r="Z13" s="1"/>
    </row>
    <row r="14" spans="1:26" x14ac:dyDescent="0.45">
      <c r="A14" s="87" t="str">
        <f t="shared" si="0"/>
        <v>angel-76</v>
      </c>
      <c r="B14" s="88">
        <f t="shared" si="1"/>
        <v>30</v>
      </c>
      <c r="C14" s="19" t="s">
        <v>20</v>
      </c>
      <c r="D14" s="89"/>
      <c r="E14" s="100">
        <f t="shared" si="2"/>
        <v>39</v>
      </c>
      <c r="F14" s="101">
        <f t="shared" si="8"/>
        <v>9</v>
      </c>
      <c r="G14" s="21"/>
      <c r="H14" s="22" t="s">
        <v>29</v>
      </c>
      <c r="I14" s="23">
        <v>1</v>
      </c>
      <c r="J14" s="24">
        <v>1</v>
      </c>
      <c r="K14" s="28">
        <v>1</v>
      </c>
      <c r="L14" s="26">
        <f t="shared" si="9"/>
        <v>9</v>
      </c>
      <c r="M14" s="29">
        <v>1</v>
      </c>
      <c r="N14" s="26">
        <f t="shared" si="5"/>
        <v>30</v>
      </c>
      <c r="O14" s="7"/>
      <c r="P14" s="7"/>
      <c r="Q14" s="7"/>
      <c r="R14" s="7"/>
      <c r="S14" s="7"/>
      <c r="T14" s="1"/>
      <c r="U14" s="1"/>
      <c r="V14" s="1"/>
      <c r="W14" s="1"/>
      <c r="X14" s="1"/>
      <c r="Y14" s="1"/>
      <c r="Z14" s="1"/>
    </row>
    <row r="15" spans="1:26" x14ac:dyDescent="0.45">
      <c r="A15" s="87" t="str">
        <f t="shared" si="0"/>
        <v>Parri</v>
      </c>
      <c r="B15" s="88">
        <f t="shared" si="1"/>
        <v>69</v>
      </c>
      <c r="C15" s="19" t="s">
        <v>54</v>
      </c>
      <c r="D15" s="89" t="s">
        <v>55</v>
      </c>
      <c r="E15" s="100">
        <f t="shared" si="2"/>
        <v>78</v>
      </c>
      <c r="F15" s="101">
        <f t="shared" si="8"/>
        <v>9</v>
      </c>
      <c r="G15" s="21"/>
      <c r="H15" s="22" t="s">
        <v>30</v>
      </c>
      <c r="I15" s="23">
        <v>2</v>
      </c>
      <c r="J15" s="24">
        <v>1</v>
      </c>
      <c r="K15" s="28">
        <v>2</v>
      </c>
      <c r="L15" s="26">
        <f t="shared" si="9"/>
        <v>18</v>
      </c>
      <c r="M15" s="29">
        <v>2</v>
      </c>
      <c r="N15" s="26">
        <f t="shared" si="5"/>
        <v>60</v>
      </c>
      <c r="O15" s="7"/>
      <c r="P15" s="7"/>
      <c r="Q15" s="7"/>
      <c r="R15" s="7"/>
      <c r="S15" s="7"/>
      <c r="T15" s="1"/>
      <c r="U15" s="1"/>
      <c r="V15" s="1"/>
      <c r="W15" s="1"/>
      <c r="X15" s="1"/>
      <c r="Y15" s="1"/>
      <c r="Z15" s="1"/>
    </row>
    <row r="16" spans="1:26" x14ac:dyDescent="0.45">
      <c r="A16" s="87" t="str">
        <f t="shared" si="0"/>
        <v>mcoman</v>
      </c>
      <c r="B16" s="88">
        <f t="shared" si="1"/>
        <v>69</v>
      </c>
      <c r="C16" s="19" t="s">
        <v>20</v>
      </c>
      <c r="D16" s="89"/>
      <c r="E16" s="100">
        <f t="shared" si="2"/>
        <v>78</v>
      </c>
      <c r="F16" s="101">
        <f t="shared" si="8"/>
        <v>9</v>
      </c>
      <c r="G16" s="21"/>
      <c r="H16" s="22" t="s">
        <v>31</v>
      </c>
      <c r="I16" s="23">
        <v>2</v>
      </c>
      <c r="J16" s="24">
        <v>1</v>
      </c>
      <c r="K16" s="28">
        <v>2</v>
      </c>
      <c r="L16" s="26">
        <f t="shared" si="9"/>
        <v>18</v>
      </c>
      <c r="M16" s="29">
        <v>2</v>
      </c>
      <c r="N16" s="26">
        <f t="shared" si="5"/>
        <v>60</v>
      </c>
      <c r="O16" s="7"/>
      <c r="P16" s="7"/>
      <c r="Q16" s="7"/>
      <c r="R16" s="7"/>
      <c r="S16" s="7"/>
      <c r="T16" s="1"/>
      <c r="U16" s="1"/>
      <c r="V16" s="1"/>
      <c r="W16" s="1"/>
      <c r="X16" s="1"/>
      <c r="Y16" s="1"/>
      <c r="Z16" s="1"/>
    </row>
    <row r="17" spans="1:26" x14ac:dyDescent="0.45">
      <c r="A17" s="87" t="str">
        <f t="shared" si="0"/>
        <v>Jureman</v>
      </c>
      <c r="B17" s="88">
        <f t="shared" si="1"/>
        <v>108</v>
      </c>
      <c r="C17" s="19" t="s">
        <v>20</v>
      </c>
      <c r="D17" s="89"/>
      <c r="E17" s="100">
        <f t="shared" si="2"/>
        <v>117</v>
      </c>
      <c r="F17" s="101">
        <f t="shared" si="8"/>
        <v>9</v>
      </c>
      <c r="G17" s="21"/>
      <c r="H17" s="22" t="s">
        <v>32</v>
      </c>
      <c r="I17" s="23">
        <v>3</v>
      </c>
      <c r="J17" s="24">
        <v>1</v>
      </c>
      <c r="K17" s="28">
        <v>3</v>
      </c>
      <c r="L17" s="26">
        <f t="shared" si="9"/>
        <v>27</v>
      </c>
      <c r="M17" s="29">
        <v>3</v>
      </c>
      <c r="N17" s="26">
        <f t="shared" si="5"/>
        <v>90</v>
      </c>
      <c r="O17" s="7"/>
      <c r="P17" s="7"/>
      <c r="Q17" s="7"/>
      <c r="R17" s="7"/>
      <c r="S17" s="7"/>
      <c r="T17" s="1"/>
      <c r="U17" s="1"/>
      <c r="V17" s="1"/>
      <c r="W17" s="1"/>
      <c r="X17" s="1"/>
      <c r="Y17" s="1"/>
      <c r="Z17" s="1"/>
    </row>
    <row r="18" spans="1:26" x14ac:dyDescent="0.45">
      <c r="A18" s="87" t="str">
        <f t="shared" si="0"/>
        <v>Currosaab95</v>
      </c>
      <c r="B18" s="88">
        <f t="shared" si="1"/>
        <v>69</v>
      </c>
      <c r="C18" s="19" t="s">
        <v>20</v>
      </c>
      <c r="D18" s="91"/>
      <c r="E18" s="100">
        <f t="shared" si="2"/>
        <v>78</v>
      </c>
      <c r="F18" s="101">
        <f t="shared" si="8"/>
        <v>9</v>
      </c>
      <c r="G18" s="21"/>
      <c r="H18" s="22" t="s">
        <v>33</v>
      </c>
      <c r="I18" s="23">
        <v>2</v>
      </c>
      <c r="J18" s="24">
        <v>1</v>
      </c>
      <c r="K18" s="28">
        <v>2</v>
      </c>
      <c r="L18" s="26">
        <f t="shared" si="9"/>
        <v>18</v>
      </c>
      <c r="M18" s="29">
        <v>2</v>
      </c>
      <c r="N18" s="26">
        <f t="shared" si="5"/>
        <v>60</v>
      </c>
      <c r="O18" s="7"/>
      <c r="P18" s="7"/>
      <c r="Q18" s="7"/>
      <c r="R18" s="7"/>
      <c r="S18" s="7"/>
      <c r="T18" s="1"/>
      <c r="U18" s="1"/>
      <c r="V18" s="1"/>
      <c r="W18" s="1"/>
      <c r="X18" s="1"/>
      <c r="Y18" s="1"/>
      <c r="Z18" s="1"/>
    </row>
    <row r="19" spans="1:26" ht="15.75" customHeight="1" x14ac:dyDescent="0.45">
      <c r="A19" s="87">
        <f t="shared" si="0"/>
        <v>0</v>
      </c>
      <c r="B19" s="88"/>
      <c r="C19" s="19"/>
      <c r="D19" s="91"/>
      <c r="E19" s="76"/>
      <c r="F19" s="20"/>
      <c r="G19" s="21"/>
      <c r="H19" s="22"/>
      <c r="I19" s="23"/>
      <c r="J19" s="24"/>
      <c r="K19" s="31"/>
      <c r="L19" s="26"/>
      <c r="M19" s="32"/>
      <c r="N19" s="26"/>
      <c r="O19" s="7"/>
      <c r="P19" s="7"/>
      <c r="Q19" s="7"/>
      <c r="R19" s="7"/>
      <c r="S19" s="7"/>
      <c r="T19" s="1"/>
      <c r="U19" s="1"/>
      <c r="V19" s="1"/>
      <c r="W19" s="1"/>
      <c r="X19" s="1"/>
      <c r="Y19" s="1"/>
      <c r="Z19" s="1"/>
    </row>
    <row r="20" spans="1:26" ht="15.75" customHeight="1" x14ac:dyDescent="0.45">
      <c r="A20" s="87">
        <f t="shared" si="0"/>
        <v>0</v>
      </c>
      <c r="B20" s="88"/>
      <c r="C20" s="19"/>
      <c r="D20" s="91"/>
      <c r="E20" s="76"/>
      <c r="F20" s="20"/>
      <c r="G20" s="21"/>
      <c r="H20" s="22"/>
      <c r="I20" s="23"/>
      <c r="J20" s="24"/>
      <c r="K20" s="31"/>
      <c r="L20" s="26"/>
      <c r="M20" s="32"/>
      <c r="N20" s="26"/>
      <c r="O20" s="7"/>
      <c r="P20" s="7"/>
      <c r="Q20" s="7"/>
      <c r="R20" s="7"/>
      <c r="S20" s="7"/>
      <c r="T20" s="1"/>
      <c r="U20" s="1"/>
      <c r="V20" s="1"/>
      <c r="W20" s="1"/>
      <c r="X20" s="1"/>
      <c r="Y20" s="1"/>
      <c r="Z20" s="1"/>
    </row>
    <row r="21" spans="1:26" ht="15.75" customHeight="1" x14ac:dyDescent="0.45">
      <c r="A21" s="87">
        <f t="shared" si="0"/>
        <v>0</v>
      </c>
      <c r="B21" s="88"/>
      <c r="C21" s="19"/>
      <c r="D21" s="89"/>
      <c r="E21" s="76"/>
      <c r="F21" s="20"/>
      <c r="G21" s="21"/>
      <c r="H21" s="22"/>
      <c r="I21" s="23"/>
      <c r="J21" s="24"/>
      <c r="K21" s="31"/>
      <c r="L21" s="26"/>
      <c r="M21" s="32"/>
      <c r="N21" s="26"/>
      <c r="O21" s="7"/>
      <c r="P21" s="7"/>
      <c r="Q21" s="7"/>
      <c r="R21" s="7"/>
      <c r="S21" s="7"/>
      <c r="T21" s="1"/>
      <c r="U21" s="1"/>
      <c r="V21" s="1"/>
      <c r="W21" s="1"/>
      <c r="X21" s="1"/>
      <c r="Y21" s="1"/>
      <c r="Z21" s="1"/>
    </row>
    <row r="22" spans="1:26" ht="15.75" customHeight="1" x14ac:dyDescent="0.45">
      <c r="A22" s="87">
        <f t="shared" si="0"/>
        <v>0</v>
      </c>
      <c r="B22" s="88"/>
      <c r="C22" s="19"/>
      <c r="D22" s="89"/>
      <c r="E22" s="76"/>
      <c r="F22" s="20"/>
      <c r="G22" s="21"/>
      <c r="H22" s="22"/>
      <c r="I22" s="23"/>
      <c r="J22" s="24"/>
      <c r="K22" s="31"/>
      <c r="L22" s="26"/>
      <c r="M22" s="32"/>
      <c r="N22" s="26"/>
      <c r="O22" s="7"/>
      <c r="P22" s="7"/>
      <c r="Q22" s="7"/>
      <c r="R22" s="7"/>
      <c r="S22" s="7"/>
      <c r="T22" s="1"/>
      <c r="U22" s="1"/>
      <c r="V22" s="1"/>
      <c r="W22" s="1"/>
      <c r="X22" s="1"/>
      <c r="Y22" s="1"/>
      <c r="Z22" s="1"/>
    </row>
    <row r="23" spans="1:26" ht="15.75" customHeight="1" x14ac:dyDescent="0.45">
      <c r="A23" s="87">
        <f t="shared" si="0"/>
        <v>0</v>
      </c>
      <c r="B23" s="88" t="s">
        <v>34</v>
      </c>
      <c r="C23" s="19"/>
      <c r="D23" s="91"/>
      <c r="E23" s="76"/>
      <c r="F23" s="20"/>
      <c r="G23" s="21"/>
      <c r="H23" s="22"/>
      <c r="I23" s="23"/>
      <c r="J23" s="24"/>
      <c r="K23" s="31"/>
      <c r="L23" s="26"/>
      <c r="M23" s="32"/>
      <c r="N23" s="26"/>
      <c r="O23" s="7"/>
      <c r="P23" s="7"/>
      <c r="Q23" s="7"/>
      <c r="R23" s="7"/>
      <c r="S23" s="7"/>
      <c r="T23" s="1"/>
      <c r="U23" s="1"/>
      <c r="V23" s="1"/>
      <c r="W23" s="1"/>
      <c r="X23" s="1"/>
      <c r="Y23" s="1"/>
      <c r="Z23" s="1"/>
    </row>
    <row r="24" spans="1:26" ht="15.75" customHeight="1" x14ac:dyDescent="0.45">
      <c r="A24" s="87">
        <f t="shared" si="0"/>
        <v>0</v>
      </c>
      <c r="B24" s="88"/>
      <c r="C24" s="19"/>
      <c r="D24" s="89"/>
      <c r="E24" s="76"/>
      <c r="F24" s="20"/>
      <c r="G24" s="21"/>
      <c r="H24" s="22"/>
      <c r="I24" s="23"/>
      <c r="J24" s="24"/>
      <c r="K24" s="31"/>
      <c r="L24" s="26"/>
      <c r="M24" s="32"/>
      <c r="N24" s="26"/>
      <c r="O24" s="7"/>
      <c r="P24" s="7"/>
      <c r="Q24" s="7"/>
      <c r="R24" s="7"/>
      <c r="S24" s="7"/>
      <c r="T24" s="1"/>
      <c r="U24" s="1"/>
      <c r="V24" s="1"/>
      <c r="W24" s="1"/>
      <c r="X24" s="1"/>
      <c r="Y24" s="1"/>
      <c r="Z24" s="1"/>
    </row>
    <row r="25" spans="1:26" ht="15.75" customHeight="1" x14ac:dyDescent="0.45">
      <c r="A25" s="87">
        <f t="shared" si="0"/>
        <v>0</v>
      </c>
      <c r="B25" s="88"/>
      <c r="C25" s="19"/>
      <c r="D25" s="89"/>
      <c r="E25" s="76"/>
      <c r="F25" s="20"/>
      <c r="G25" s="21"/>
      <c r="H25" s="22"/>
      <c r="I25" s="23"/>
      <c r="J25" s="24"/>
      <c r="K25" s="31"/>
      <c r="L25" s="26"/>
      <c r="M25" s="32"/>
      <c r="N25" s="26"/>
      <c r="O25" s="7"/>
      <c r="P25" s="7"/>
      <c r="Q25" s="7"/>
      <c r="R25" s="7"/>
      <c r="S25" s="7"/>
      <c r="T25" s="1"/>
      <c r="U25" s="1"/>
      <c r="V25" s="1"/>
      <c r="W25" s="1"/>
      <c r="X25" s="1"/>
      <c r="Y25" s="1"/>
      <c r="Z25" s="1"/>
    </row>
    <row r="26" spans="1:26" ht="15.75" customHeight="1" x14ac:dyDescent="0.45">
      <c r="A26" s="87">
        <f t="shared" si="0"/>
        <v>0</v>
      </c>
      <c r="B26" s="88"/>
      <c r="C26" s="19"/>
      <c r="D26" s="89"/>
      <c r="E26" s="76"/>
      <c r="F26" s="20"/>
      <c r="G26" s="21"/>
      <c r="H26" s="30"/>
      <c r="I26" s="23"/>
      <c r="J26" s="24"/>
      <c r="K26" s="31"/>
      <c r="L26" s="26"/>
      <c r="M26" s="32"/>
      <c r="N26" s="26"/>
      <c r="O26" s="7"/>
      <c r="P26" s="7"/>
      <c r="Q26" s="7"/>
      <c r="R26" s="7"/>
      <c r="S26" s="7"/>
      <c r="T26" s="1"/>
      <c r="U26" s="1"/>
      <c r="V26" s="1"/>
      <c r="W26" s="1"/>
      <c r="X26" s="1"/>
      <c r="Y26" s="1"/>
      <c r="Z26" s="1"/>
    </row>
    <row r="27" spans="1:26" ht="15.75" customHeight="1" x14ac:dyDescent="0.45">
      <c r="A27" s="87">
        <f t="shared" si="0"/>
        <v>0</v>
      </c>
      <c r="B27" s="88"/>
      <c r="C27" s="19"/>
      <c r="D27" s="89"/>
      <c r="E27" s="76"/>
      <c r="F27" s="20"/>
      <c r="G27" s="21"/>
      <c r="H27" s="22"/>
      <c r="I27" s="23"/>
      <c r="J27" s="24"/>
      <c r="K27" s="31"/>
      <c r="L27" s="26"/>
      <c r="M27" s="32"/>
      <c r="N27" s="26"/>
      <c r="O27" s="7"/>
      <c r="P27" s="7"/>
      <c r="Q27" s="7"/>
      <c r="R27" s="7"/>
      <c r="S27" s="7"/>
      <c r="T27" s="1"/>
      <c r="U27" s="1"/>
      <c r="V27" s="1"/>
      <c r="W27" s="1"/>
      <c r="X27" s="1"/>
      <c r="Y27" s="1"/>
      <c r="Z27" s="1"/>
    </row>
    <row r="28" spans="1:26" ht="15.75" customHeight="1" x14ac:dyDescent="0.45">
      <c r="A28" s="87">
        <f t="shared" si="0"/>
        <v>0</v>
      </c>
      <c r="B28" s="88"/>
      <c r="C28" s="19"/>
      <c r="D28" s="89"/>
      <c r="E28" s="76"/>
      <c r="F28" s="20"/>
      <c r="G28" s="33"/>
      <c r="H28" s="22"/>
      <c r="I28" s="23"/>
      <c r="J28" s="24"/>
      <c r="K28" s="31"/>
      <c r="L28" s="26"/>
      <c r="M28" s="32"/>
      <c r="N28" s="26"/>
      <c r="O28" s="7"/>
      <c r="P28" s="7"/>
      <c r="Q28" s="7"/>
      <c r="R28" s="7"/>
      <c r="S28" s="7"/>
      <c r="T28" s="1"/>
      <c r="U28" s="1"/>
      <c r="V28" s="1"/>
      <c r="W28" s="1"/>
      <c r="X28" s="1"/>
      <c r="Y28" s="1"/>
      <c r="Z28" s="1"/>
    </row>
    <row r="29" spans="1:26" ht="15.75" customHeight="1" x14ac:dyDescent="0.45">
      <c r="A29" s="87">
        <f t="shared" si="0"/>
        <v>0</v>
      </c>
      <c r="B29" s="88"/>
      <c r="C29" s="34"/>
      <c r="D29" s="89"/>
      <c r="E29" s="76"/>
      <c r="F29" s="20"/>
      <c r="G29" s="21"/>
      <c r="H29" s="22"/>
      <c r="I29" s="23"/>
      <c r="J29" s="24"/>
      <c r="K29" s="31"/>
      <c r="L29" s="26"/>
      <c r="M29" s="32"/>
      <c r="N29" s="26"/>
      <c r="O29" s="7"/>
      <c r="P29" s="7"/>
      <c r="Q29" s="7"/>
      <c r="R29" s="7"/>
      <c r="S29" s="7"/>
      <c r="T29" s="1"/>
      <c r="U29" s="1"/>
      <c r="V29" s="1"/>
      <c r="W29" s="1"/>
      <c r="X29" s="1"/>
      <c r="Y29" s="1"/>
      <c r="Z29" s="1"/>
    </row>
    <row r="30" spans="1:26" ht="15.75" customHeight="1" x14ac:dyDescent="0.45">
      <c r="A30" s="87">
        <f t="shared" si="0"/>
        <v>0</v>
      </c>
      <c r="B30" s="88"/>
      <c r="C30" s="34"/>
      <c r="D30" s="89"/>
      <c r="E30" s="76"/>
      <c r="F30" s="20"/>
      <c r="G30" s="21"/>
      <c r="H30" s="22"/>
      <c r="I30" s="23"/>
      <c r="J30" s="24"/>
      <c r="K30" s="31"/>
      <c r="L30" s="26"/>
      <c r="M30" s="32"/>
      <c r="N30" s="26"/>
      <c r="O30" s="7"/>
      <c r="P30" s="7"/>
      <c r="Q30" s="7"/>
      <c r="R30" s="7"/>
      <c r="S30" s="7"/>
      <c r="T30" s="1"/>
      <c r="U30" s="1"/>
      <c r="V30" s="1"/>
      <c r="W30" s="1"/>
      <c r="X30" s="1"/>
      <c r="Y30" s="1"/>
      <c r="Z30" s="1"/>
    </row>
    <row r="31" spans="1:26" ht="15.75" customHeight="1" thickBot="1" x14ac:dyDescent="0.5">
      <c r="A31" s="92"/>
      <c r="B31" s="93"/>
      <c r="C31" s="94"/>
      <c r="D31" s="95"/>
      <c r="E31" s="77"/>
      <c r="F31" s="35"/>
      <c r="G31" s="21"/>
      <c r="H31" s="22"/>
      <c r="I31" s="23"/>
      <c r="J31" s="24"/>
      <c r="K31" s="36"/>
      <c r="L31" s="26"/>
      <c r="M31" s="37"/>
      <c r="N31" s="26"/>
      <c r="O31" s="7"/>
      <c r="P31" s="7"/>
      <c r="Q31" s="7"/>
      <c r="R31" s="7"/>
      <c r="S31" s="7"/>
      <c r="T31" s="1"/>
      <c r="U31" s="1"/>
      <c r="V31" s="1"/>
      <c r="W31" s="1"/>
      <c r="X31" s="1"/>
      <c r="Y31" s="1"/>
      <c r="Z31" s="1"/>
    </row>
    <row r="32" spans="1:26" ht="15.75" customHeight="1" thickTop="1" x14ac:dyDescent="0.45">
      <c r="A32" s="78"/>
      <c r="B32" s="79" t="s">
        <v>35</v>
      </c>
      <c r="C32" s="80"/>
      <c r="D32" s="81"/>
      <c r="E32" s="38" t="s">
        <v>36</v>
      </c>
      <c r="F32" s="39" t="s">
        <v>37</v>
      </c>
      <c r="G32" s="40"/>
      <c r="H32" s="41" t="s">
        <v>38</v>
      </c>
      <c r="I32" s="41" t="s">
        <v>10</v>
      </c>
      <c r="J32" s="41" t="s">
        <v>11</v>
      </c>
      <c r="K32" s="103" t="s">
        <v>12</v>
      </c>
      <c r="L32" s="104"/>
      <c r="M32" s="105" t="s">
        <v>13</v>
      </c>
      <c r="N32" s="104"/>
      <c r="O32" s="7"/>
      <c r="P32" s="7"/>
      <c r="Q32" s="7"/>
      <c r="R32" s="7"/>
      <c r="S32" s="7"/>
      <c r="T32" s="1"/>
      <c r="U32" s="1"/>
      <c r="V32" s="1"/>
      <c r="W32" s="1"/>
      <c r="X32" s="1"/>
      <c r="Y32" s="1"/>
      <c r="Z32" s="1"/>
    </row>
    <row r="33" spans="1:26" ht="15.75" customHeight="1" x14ac:dyDescent="0.45">
      <c r="A33" s="42"/>
      <c r="B33" s="43">
        <f>SUM(B6:B31)</f>
        <v>767</v>
      </c>
      <c r="C33" s="44"/>
      <c r="D33" s="45"/>
      <c r="E33" s="46">
        <f t="shared" ref="E33:F33" si="10">SUM(E6:E31)</f>
        <v>885</v>
      </c>
      <c r="F33" s="47">
        <f t="shared" si="10"/>
        <v>118</v>
      </c>
      <c r="G33" s="48"/>
      <c r="H33" s="49">
        <v>13</v>
      </c>
      <c r="I33" s="49">
        <f t="shared" ref="I33:N33" si="11">SUM(I6:I31)</f>
        <v>23</v>
      </c>
      <c r="J33" s="49">
        <f t="shared" si="11"/>
        <v>14</v>
      </c>
      <c r="K33" s="50">
        <f t="shared" si="11"/>
        <v>23</v>
      </c>
      <c r="L33" s="51">
        <f t="shared" si="11"/>
        <v>195</v>
      </c>
      <c r="M33" s="50">
        <f t="shared" si="11"/>
        <v>23</v>
      </c>
      <c r="N33" s="52">
        <f t="shared" si="11"/>
        <v>690</v>
      </c>
      <c r="O33" s="7"/>
      <c r="P33" s="7"/>
      <c r="Q33" s="7"/>
      <c r="R33" s="7"/>
      <c r="S33" s="7"/>
      <c r="T33" s="1"/>
      <c r="U33" s="1"/>
      <c r="V33" s="1"/>
      <c r="W33" s="1"/>
      <c r="X33" s="1"/>
      <c r="Y33" s="1"/>
      <c r="Z33" s="1"/>
    </row>
    <row r="34" spans="1:26" ht="15.75" customHeight="1" x14ac:dyDescent="0.45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4"/>
      <c r="L34" s="53"/>
      <c r="M34" s="55"/>
      <c r="N34" s="55"/>
      <c r="O34" s="53"/>
      <c r="P34" s="54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45">
      <c r="A35" s="56"/>
      <c r="B35" s="56"/>
      <c r="C35" s="56"/>
      <c r="D35" s="56"/>
      <c r="E35" s="56"/>
      <c r="F35" s="56"/>
      <c r="G35" s="56"/>
      <c r="H35" s="56"/>
      <c r="I35" s="57"/>
      <c r="J35" s="57"/>
      <c r="K35" s="58"/>
      <c r="L35" s="57"/>
      <c r="M35" s="59"/>
      <c r="N35" s="54"/>
      <c r="O35" s="57"/>
      <c r="P35" s="55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45">
      <c r="A36" s="56"/>
      <c r="B36" s="56"/>
      <c r="C36" s="56"/>
      <c r="D36" s="56"/>
      <c r="E36" s="56"/>
      <c r="F36" s="56"/>
      <c r="G36" s="56"/>
      <c r="H36" s="56"/>
      <c r="I36" s="57"/>
      <c r="J36" s="57"/>
      <c r="K36" s="57"/>
      <c r="L36" s="57"/>
      <c r="M36" s="57"/>
      <c r="N36" s="53"/>
      <c r="O36" s="57"/>
      <c r="P36" s="55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45">
      <c r="A37" s="53"/>
      <c r="B37" s="53"/>
      <c r="C37" s="53" t="s">
        <v>34</v>
      </c>
      <c r="D37" s="53"/>
      <c r="E37" s="53"/>
      <c r="F37" s="53"/>
      <c r="G37" s="53"/>
      <c r="H37" s="53" t="s">
        <v>39</v>
      </c>
      <c r="I37" s="57"/>
      <c r="J37" s="57"/>
      <c r="K37" s="57"/>
      <c r="L37" s="57"/>
      <c r="M37" s="57"/>
      <c r="N37" s="53"/>
      <c r="O37" s="57"/>
      <c r="P37" s="55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45">
      <c r="A38" s="57"/>
      <c r="B38" s="57"/>
      <c r="C38" s="57"/>
      <c r="D38" s="57"/>
      <c r="E38" s="57"/>
      <c r="F38" s="57"/>
      <c r="G38" s="57"/>
      <c r="H38" s="57" t="s">
        <v>40</v>
      </c>
      <c r="I38" s="57"/>
      <c r="J38" s="57"/>
      <c r="K38" s="57"/>
      <c r="L38" s="57"/>
      <c r="M38" s="57"/>
      <c r="N38" s="53"/>
      <c r="O38" s="57"/>
      <c r="P38" s="55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45">
      <c r="A39" s="57" t="s">
        <v>34</v>
      </c>
      <c r="B39" s="57"/>
      <c r="C39" s="57"/>
      <c r="D39" s="57"/>
      <c r="E39" s="57"/>
      <c r="F39" s="57"/>
      <c r="G39" s="57"/>
      <c r="H39" s="57"/>
      <c r="I39" s="57"/>
      <c r="J39" s="53"/>
      <c r="K39" s="53"/>
      <c r="L39" s="53"/>
      <c r="M39" s="53"/>
      <c r="N39" s="53"/>
      <c r="O39" s="53"/>
      <c r="P39" s="54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45">
      <c r="A40" s="57"/>
      <c r="B40" s="57"/>
      <c r="C40" s="57"/>
      <c r="D40" s="57"/>
      <c r="E40" s="57"/>
      <c r="F40" s="57"/>
      <c r="G40" s="57"/>
      <c r="H40" s="57" t="s">
        <v>41</v>
      </c>
      <c r="I40" s="57" t="s">
        <v>42</v>
      </c>
      <c r="J40" s="53"/>
      <c r="K40" s="53"/>
      <c r="L40" s="53"/>
      <c r="M40" s="53"/>
      <c r="N40" s="53"/>
      <c r="O40" s="53"/>
      <c r="P40" s="54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45">
      <c r="A41" s="57"/>
      <c r="B41" s="57"/>
      <c r="C41" s="57"/>
      <c r="D41" s="57"/>
      <c r="E41" s="57"/>
      <c r="F41" s="57"/>
      <c r="G41" s="57"/>
      <c r="H41" s="57"/>
      <c r="I41" s="57"/>
      <c r="J41" s="53"/>
      <c r="K41" s="53"/>
      <c r="L41" s="53"/>
      <c r="M41" s="53"/>
      <c r="N41" s="1"/>
      <c r="O41" s="53"/>
      <c r="P41" s="54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45">
      <c r="A42" s="57"/>
      <c r="B42" s="57"/>
      <c r="C42" s="57"/>
      <c r="D42" s="57"/>
      <c r="E42" s="57"/>
      <c r="F42" s="57"/>
      <c r="G42" s="57"/>
      <c r="H42" s="57"/>
      <c r="I42" s="57"/>
      <c r="J42" s="1"/>
      <c r="K42" s="1"/>
      <c r="L42" s="1"/>
      <c r="M42" s="1"/>
      <c r="N42" s="1"/>
      <c r="O42" s="1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45">
      <c r="A43" s="57"/>
      <c r="B43" s="57"/>
      <c r="C43" s="57"/>
      <c r="D43" s="57"/>
      <c r="E43" s="57"/>
      <c r="F43" s="57"/>
      <c r="G43" s="57"/>
      <c r="H43" s="57"/>
      <c r="I43" s="57"/>
      <c r="J43" s="1"/>
      <c r="K43" s="1"/>
      <c r="L43" s="1"/>
      <c r="M43" s="1"/>
      <c r="N43" s="1"/>
      <c r="O43" s="1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45">
      <c r="A44" s="57"/>
      <c r="B44" s="57"/>
      <c r="C44" s="57"/>
      <c r="D44" s="57"/>
      <c r="E44" s="57"/>
      <c r="F44" s="57"/>
      <c r="G44" s="57"/>
      <c r="H44" s="57"/>
      <c r="I44" s="57"/>
      <c r="J44" s="1"/>
      <c r="K44" s="1"/>
      <c r="L44" s="1"/>
      <c r="M44" s="1"/>
      <c r="N44" s="1"/>
      <c r="O44" s="1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45">
      <c r="A45" s="57"/>
      <c r="B45" s="57"/>
      <c r="C45" s="57"/>
      <c r="D45" s="57"/>
      <c r="E45" s="57"/>
      <c r="F45" s="57"/>
      <c r="G45" s="57"/>
      <c r="H45" s="60" t="s">
        <v>43</v>
      </c>
      <c r="I45" s="61"/>
      <c r="J45" s="1"/>
      <c r="K45" s="1"/>
      <c r="L45" s="1"/>
      <c r="M45" s="1"/>
      <c r="N45" s="1"/>
      <c r="O45" s="1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45">
      <c r="A46" s="62"/>
      <c r="B46" s="62"/>
      <c r="C46" s="62"/>
      <c r="D46" s="62"/>
      <c r="E46" s="62"/>
      <c r="F46" s="62"/>
      <c r="G46" s="62"/>
      <c r="H46" s="62" t="s">
        <v>44</v>
      </c>
      <c r="I46" s="7"/>
      <c r="J46" s="1"/>
      <c r="K46" s="1"/>
      <c r="L46" s="1"/>
      <c r="M46" s="1"/>
      <c r="N46" s="1"/>
      <c r="O46" s="1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45">
      <c r="A47" s="62"/>
      <c r="B47" s="62"/>
      <c r="C47" s="62"/>
      <c r="D47" s="62"/>
      <c r="E47" s="62"/>
      <c r="F47" s="62"/>
      <c r="G47" s="62"/>
      <c r="H47" s="62" t="s">
        <v>45</v>
      </c>
      <c r="J47" s="1"/>
      <c r="K47" s="1"/>
      <c r="L47" s="1"/>
      <c r="M47" s="1"/>
      <c r="N47" s="1"/>
      <c r="O47" s="1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4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4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4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4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4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4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4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4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4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4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4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4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4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4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4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4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4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4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4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4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4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4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4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4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4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4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4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4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4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4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4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4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4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4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4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4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4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4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4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4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4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4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4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4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4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4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2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4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2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4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2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4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2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4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4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4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2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4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4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2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4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2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4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2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4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2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4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2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4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2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4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2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4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2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4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2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4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4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2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4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2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4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2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4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2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4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2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4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2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4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2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4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2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4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2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4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4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2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4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2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4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2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4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2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4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2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4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2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4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2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4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2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4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2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4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4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2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4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2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4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2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4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4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4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4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4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4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4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4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2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4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2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4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4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4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4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4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2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4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2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4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4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2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4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2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4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2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4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2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4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2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4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2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4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2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4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2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4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2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4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4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2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4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2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4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2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4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4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4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4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4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4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4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4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2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4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4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4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4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2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4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2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4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2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4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2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4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2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4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4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2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4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2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4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2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4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2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4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2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4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2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4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2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4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2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4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2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4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4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2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4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2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4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2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4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2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4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2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4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2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4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2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4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2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4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2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4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4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2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4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2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4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2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4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2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4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2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4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2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4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2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4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2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4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2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4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4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2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4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2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4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2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4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2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4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2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4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2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4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2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4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2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4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2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4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4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2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4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2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4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2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4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2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4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2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4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2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4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2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4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2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4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2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4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4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2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4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2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4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2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4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2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4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2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4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2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4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2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4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2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4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2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4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4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2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4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2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4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2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4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2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2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4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4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2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4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2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4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2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4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4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2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4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2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4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2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4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2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4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2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4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2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4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2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4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2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4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2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4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4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2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4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2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4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2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4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2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4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2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4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2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4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2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4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2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4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2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4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4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2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4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2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4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2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4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2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4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2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4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2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4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2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4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2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4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2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4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4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2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4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2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4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2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4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2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4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2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4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2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4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2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4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2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4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2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4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4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2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4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2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4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2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4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2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4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2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4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2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4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2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4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2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4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2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4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4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2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4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2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4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2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4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2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4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2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4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2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4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2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4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2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4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2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4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4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2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4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2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4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2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4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2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4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2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4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2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4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2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4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2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4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2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4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4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2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4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2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4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2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4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2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4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2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4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2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4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2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4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2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4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2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4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4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2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4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2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4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2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4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2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4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2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4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2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4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2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4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2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4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2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4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4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2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4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2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4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2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4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2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2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4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2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4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2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4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2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4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2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4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4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2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4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2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4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2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4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2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4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2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4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2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4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2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4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2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4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2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4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4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2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4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2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4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2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4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2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4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2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4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2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4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2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4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2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4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2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4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4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2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4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2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4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2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4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2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4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2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4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2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4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2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4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2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4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2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4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4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2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4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2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4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2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4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2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4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2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4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2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4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2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4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2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4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2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4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4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2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4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2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4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2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4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2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4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2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4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2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4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2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4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2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4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2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4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4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2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4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2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4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2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4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2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4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2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4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2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4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2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4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2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4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2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4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4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2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4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2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4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2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4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2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4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2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4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2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4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2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4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2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4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2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4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4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2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4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2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4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2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4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2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4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2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4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2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4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2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4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2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4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2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4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4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2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4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2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4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2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4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2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4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2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4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2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4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2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4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2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4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2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4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4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2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4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2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4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2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4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2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2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4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2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4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2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4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2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4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2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4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4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2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4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2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4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2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4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2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4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2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4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2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4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2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4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2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4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2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4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4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2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4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2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4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2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4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2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4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2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4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2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4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2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4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2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4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2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4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4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2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4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2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4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2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4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2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4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2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4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2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4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2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4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2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4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2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4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4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2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4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2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4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2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4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2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4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2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4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2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4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2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4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2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4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2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4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4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2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4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2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4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2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4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2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4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2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4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2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4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2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4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2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4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2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4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4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2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4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2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4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2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4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2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4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2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4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2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4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2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4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2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4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2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4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4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2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4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4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2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4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2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4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2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4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2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4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2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4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2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4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2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4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2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4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2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4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2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4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2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4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2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4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2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4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2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4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2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4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2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4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2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4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2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4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2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4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2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4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2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4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2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4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2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4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2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4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2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4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2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4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2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4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2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4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2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4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2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4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2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4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2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2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4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2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4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2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4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2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4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2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4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2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4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2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4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2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4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2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4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2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4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2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4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2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4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2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4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2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4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2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4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2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4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2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4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2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4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2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4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2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4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2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4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2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4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2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4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2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4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2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4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2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4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2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4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2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4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2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4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2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4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2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4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2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4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2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4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2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4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2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4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2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4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2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4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2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4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2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4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2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4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2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4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2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4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2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4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2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4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2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4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2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4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2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4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2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4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2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4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2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4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2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4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2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4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2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4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2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4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2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4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2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4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2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4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2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4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2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4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2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4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2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4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2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4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2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4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2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4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2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4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2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4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2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4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2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4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2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4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2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4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2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4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2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4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2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4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2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4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2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4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2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4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2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4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2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4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2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4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2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4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2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4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2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4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2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4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2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4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2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4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2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4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2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4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2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4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2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4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2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4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2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4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2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4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2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4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2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4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2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4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2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4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2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4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2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4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2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4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2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2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4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2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4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2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4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2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4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2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4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2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4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2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4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2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4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2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4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2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4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2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4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2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4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2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4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2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4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2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4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2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4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2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4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2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4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2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4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2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4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2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4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2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4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2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4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2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4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2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4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2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4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2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4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2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4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2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4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2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4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2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4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2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4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2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4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2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4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2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4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2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4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2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4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2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4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2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4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2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4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2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4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2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4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2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4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2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4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2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4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2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4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2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4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2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4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2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4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2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4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2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4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2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4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2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4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2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4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2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4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2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4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2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4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2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4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2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4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2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4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2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4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2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4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2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4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2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4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2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4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2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4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2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4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2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4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2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4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2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4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2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4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2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4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2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4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2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4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2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4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2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4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2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4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2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4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2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4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2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4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2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4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2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4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2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4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2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4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2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4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2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4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2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4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2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4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2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4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2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4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2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4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2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4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2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4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2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4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2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4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2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4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2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4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2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4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2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4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2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2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4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2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4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2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4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2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4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2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4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2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4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2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4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2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4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2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4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2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4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2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4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2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4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2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4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2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4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2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4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2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4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2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4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2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4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2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4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2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4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2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4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2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4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2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4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2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4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2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4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2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4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2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4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2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4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2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4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2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4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2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4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2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4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2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4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2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4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2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4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2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4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2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4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2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4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2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4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2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4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2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4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2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4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2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4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2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4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2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4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2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4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2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4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2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4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2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4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2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4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2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4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2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4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2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4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2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4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2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4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2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4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2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4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2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4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2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4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2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4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2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4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2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4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2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4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2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4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2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4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2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4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2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4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2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4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2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4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2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4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2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4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2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4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2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4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2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4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2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4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2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4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2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4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2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4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2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4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2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4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2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4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2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4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2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4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2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4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2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4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2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4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2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4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2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4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2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4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2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4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2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4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2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4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2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4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2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4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2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4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2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4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2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4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2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4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2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4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2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2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4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2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4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2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4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2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4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2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4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2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4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2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4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2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4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2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4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2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4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2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4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2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4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2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4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2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4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2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4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2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4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2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4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2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4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2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4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2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4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2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4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2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4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2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4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2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4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2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4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2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4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2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4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2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4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2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4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2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4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2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4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2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4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2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4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2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4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2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4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2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4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2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4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2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4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2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4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2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4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2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4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2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4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2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4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2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4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2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4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2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4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2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4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2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4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2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4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2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4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2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4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2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4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2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4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2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4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2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4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2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4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2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4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2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4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2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4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2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4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2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4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2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4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2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4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2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4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2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4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2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4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2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4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2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4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2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4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2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4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2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4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2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4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2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4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2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4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2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4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2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4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2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4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2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4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2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4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2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4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2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4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2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4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2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4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2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4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2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4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2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4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2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4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2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4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2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4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2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4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2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4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2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4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2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4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2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4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2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4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2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4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2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4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2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4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2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4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2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2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4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2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4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2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4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2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4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2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4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2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4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2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4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2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4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2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4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2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4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2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4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2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4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2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4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2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4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2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4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2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4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2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4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2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4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2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4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2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4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2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4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2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4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2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4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2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4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2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4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2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4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2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4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2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4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2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4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2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4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2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4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2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4">
    <mergeCell ref="K4:L4"/>
    <mergeCell ref="M32:N32"/>
    <mergeCell ref="M4:N4"/>
    <mergeCell ref="K32:L32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B3:G11"/>
  <sheetViews>
    <sheetView workbookViewId="0"/>
  </sheetViews>
  <sheetFormatPr defaultColWidth="12.59765625" defaultRowHeight="15" customHeight="1" x14ac:dyDescent="0.45"/>
  <cols>
    <col min="2" max="2" width="33.86328125" customWidth="1"/>
    <col min="3" max="3" width="15.46484375" customWidth="1"/>
    <col min="4" max="4" width="18.3984375" customWidth="1"/>
    <col min="5" max="5" width="12.265625" customWidth="1"/>
    <col min="6" max="6" width="12.86328125" customWidth="1"/>
    <col min="7" max="7" width="83.59765625" customWidth="1"/>
  </cols>
  <sheetData>
    <row r="3" spans="2:7" ht="15" customHeight="1" x14ac:dyDescent="0.5">
      <c r="B3" s="63" t="s">
        <v>46</v>
      </c>
      <c r="C3" s="64"/>
      <c r="D3" s="64"/>
      <c r="E3" s="64"/>
      <c r="F3" s="64"/>
      <c r="G3" s="64"/>
    </row>
    <row r="4" spans="2:7" ht="14.25" x14ac:dyDescent="0.45">
      <c r="B4" s="64"/>
      <c r="C4" s="64"/>
      <c r="D4" s="64"/>
      <c r="E4" s="64"/>
      <c r="F4" s="64"/>
      <c r="G4" s="64"/>
    </row>
    <row r="5" spans="2:7" ht="14.25" x14ac:dyDescent="0.45">
      <c r="B5" s="65" t="s">
        <v>47</v>
      </c>
      <c r="C5" s="66" t="s">
        <v>48</v>
      </c>
      <c r="D5" s="66" t="s">
        <v>49</v>
      </c>
      <c r="E5" s="66" t="s">
        <v>50</v>
      </c>
      <c r="F5" s="66" t="s">
        <v>51</v>
      </c>
      <c r="G5" s="67" t="s">
        <v>52</v>
      </c>
    </row>
    <row r="6" spans="2:7" ht="14.25" x14ac:dyDescent="0.45">
      <c r="B6" s="68"/>
      <c r="C6" s="69"/>
      <c r="D6" s="69"/>
      <c r="E6" s="70">
        <f t="shared" ref="E6:E10" si="0">D6-C6</f>
        <v>0</v>
      </c>
      <c r="F6" s="71" t="e">
        <f t="shared" ref="F6:F11" si="1">D6/C6-1</f>
        <v>#DIV/0!</v>
      </c>
      <c r="G6" s="64"/>
    </row>
    <row r="7" spans="2:7" ht="14.25" x14ac:dyDescent="0.45">
      <c r="B7" s="68"/>
      <c r="C7" s="69"/>
      <c r="D7" s="69"/>
      <c r="E7" s="70">
        <f t="shared" si="0"/>
        <v>0</v>
      </c>
      <c r="F7" s="71" t="e">
        <f t="shared" si="1"/>
        <v>#DIV/0!</v>
      </c>
      <c r="G7" s="72"/>
    </row>
    <row r="8" spans="2:7" ht="14.25" x14ac:dyDescent="0.45">
      <c r="B8" s="68"/>
      <c r="C8" s="69"/>
      <c r="D8" s="69"/>
      <c r="E8" s="70">
        <f t="shared" si="0"/>
        <v>0</v>
      </c>
      <c r="F8" s="71" t="e">
        <f t="shared" si="1"/>
        <v>#DIV/0!</v>
      </c>
      <c r="G8" s="64"/>
    </row>
    <row r="9" spans="2:7" ht="14.25" x14ac:dyDescent="0.45">
      <c r="B9" s="68"/>
      <c r="C9" s="69"/>
      <c r="D9" s="69"/>
      <c r="E9" s="70">
        <f t="shared" si="0"/>
        <v>0</v>
      </c>
      <c r="F9" s="71" t="e">
        <f t="shared" si="1"/>
        <v>#DIV/0!</v>
      </c>
      <c r="G9" s="72"/>
    </row>
    <row r="10" spans="2:7" ht="14.25" x14ac:dyDescent="0.45">
      <c r="B10" s="68"/>
      <c r="C10" s="69"/>
      <c r="D10" s="69"/>
      <c r="E10" s="70">
        <f t="shared" si="0"/>
        <v>0</v>
      </c>
      <c r="F10" s="71" t="e">
        <f t="shared" si="1"/>
        <v>#DIV/0!</v>
      </c>
      <c r="G10" s="72"/>
    </row>
    <row r="11" spans="2:7" ht="14.25" x14ac:dyDescent="0.45">
      <c r="B11" s="73" t="s">
        <v>53</v>
      </c>
      <c r="C11" s="74">
        <f t="shared" ref="C11:E11" si="2">SUM(C6:C10)</f>
        <v>0</v>
      </c>
      <c r="D11" s="74">
        <f t="shared" si="2"/>
        <v>0</v>
      </c>
      <c r="E11" s="74">
        <f t="shared" si="2"/>
        <v>0</v>
      </c>
      <c r="F11" s="75" t="e">
        <f t="shared" si="1"/>
        <v>#DIV/0!</v>
      </c>
      <c r="G11" s="6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Hoja Maestra</vt:lpstr>
      <vt:lpstr>BALANCE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Rosario Gómez</dc:creator>
  <cp:lastModifiedBy>David Parra</cp:lastModifiedBy>
  <dcterms:created xsi:type="dcterms:W3CDTF">2025-04-03T18:09:46Z</dcterms:created>
  <dcterms:modified xsi:type="dcterms:W3CDTF">2025-12-06T08:40:58Z</dcterms:modified>
</cp:coreProperties>
</file>