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I Jarandilla/"/>
    </mc:Choice>
  </mc:AlternateContent>
  <xr:revisionPtr revIDLastSave="94" documentId="8_{A30F9A5F-0E12-46FA-88C1-8E09B30480D7}" xr6:coauthVersionLast="47" xr6:coauthVersionMax="47" xr10:uidLastSave="{71F93498-4897-4CBB-BC06-DAE21D56B853}"/>
  <bookViews>
    <workbookView xWindow="-110" yWindow="-110" windowWidth="19420" windowHeight="11500" xr2:uid="{D212E846-9908-4D3D-8F4C-F1BE08A68916}"/>
  </bookViews>
  <sheets>
    <sheet name="Registro" sheetId="2" r:id="rId1"/>
  </sheets>
  <definedNames>
    <definedName name="_xlnm._FilterDatabase" localSheetId="0" hidden="1">Registro!$A$4:$S$34</definedName>
    <definedName name="_xlnm.Print_Area" localSheetId="0">Registro!$A$1:$U$34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4" i="2" l="1"/>
  <c r="P34" i="2"/>
  <c r="M34" i="2"/>
  <c r="L34" i="2"/>
  <c r="N34" i="2"/>
  <c r="O34" i="2"/>
  <c r="G34" i="2"/>
  <c r="F34" i="2"/>
  <c r="E12" i="2"/>
  <c r="O28" i="2"/>
  <c r="E28" i="2"/>
  <c r="I28" i="2"/>
  <c r="K28" i="2"/>
  <c r="A34" i="2"/>
  <c r="B34" i="2"/>
  <c r="K32" i="2"/>
  <c r="K31" i="2"/>
  <c r="K30" i="2"/>
  <c r="K29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1" i="2"/>
  <c r="K10" i="2"/>
  <c r="K9" i="2"/>
  <c r="K8" i="2"/>
  <c r="K7" i="2"/>
  <c r="K6" i="2"/>
  <c r="K5" i="2"/>
  <c r="I32" i="2"/>
  <c r="I31" i="2"/>
  <c r="I30" i="2"/>
  <c r="I29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O8" i="2"/>
  <c r="E8" i="2"/>
  <c r="E13" i="2"/>
  <c r="O13" i="2"/>
  <c r="R13" i="2" s="1"/>
  <c r="O32" i="2"/>
  <c r="R32" i="2" s="1"/>
  <c r="O31" i="2"/>
  <c r="O30" i="2"/>
  <c r="O29" i="2"/>
  <c r="O27" i="2"/>
  <c r="O26" i="2"/>
  <c r="O25" i="2"/>
  <c r="O24" i="2"/>
  <c r="O23" i="2"/>
  <c r="O22" i="2"/>
  <c r="R22" i="2" s="1"/>
  <c r="O21" i="2"/>
  <c r="R21" i="2" s="1"/>
  <c r="O20" i="2"/>
  <c r="R20" i="2" s="1"/>
  <c r="O19" i="2"/>
  <c r="O18" i="2"/>
  <c r="O17" i="2"/>
  <c r="O16" i="2"/>
  <c r="R16" i="2" s="1"/>
  <c r="O15" i="2"/>
  <c r="O14" i="2"/>
  <c r="O12" i="2"/>
  <c r="R12" i="2" s="1"/>
  <c r="O11" i="2"/>
  <c r="O10" i="2"/>
  <c r="O9" i="2"/>
  <c r="O7" i="2"/>
  <c r="O6" i="2"/>
  <c r="E32" i="2"/>
  <c r="E31" i="2"/>
  <c r="E30" i="2"/>
  <c r="E29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1" i="2"/>
  <c r="E10" i="2"/>
  <c r="E9" i="2"/>
  <c r="E7" i="2"/>
  <c r="E6" i="2"/>
  <c r="O5" i="2"/>
  <c r="R5" i="2" s="1"/>
  <c r="E5" i="2"/>
  <c r="R28" i="2" l="1"/>
  <c r="R8" i="2"/>
  <c r="R23" i="2"/>
  <c r="R11" i="2"/>
  <c r="R24" i="2"/>
  <c r="R29" i="2"/>
  <c r="R10" i="2"/>
  <c r="R25" i="2"/>
  <c r="R6" i="2"/>
  <c r="R31" i="2"/>
  <c r="R14" i="2"/>
  <c r="R26" i="2"/>
  <c r="R7" i="2"/>
  <c r="R34" i="2" s="1"/>
  <c r="R19" i="2"/>
  <c r="R17" i="2"/>
  <c r="R30" i="2"/>
  <c r="R9" i="2"/>
  <c r="R15" i="2"/>
  <c r="R27" i="2"/>
  <c r="R18" i="2"/>
  <c r="H34" i="2"/>
  <c r="J34" i="2"/>
  <c r="D34" i="2"/>
  <c r="C34" i="2"/>
  <c r="I34" i="2" l="1"/>
  <c r="E34" i="2"/>
  <c r="K34" i="2"/>
</calcChain>
</file>

<file path=xl/sharedStrings.xml><?xml version="1.0" encoding="utf-8"?>
<sst xmlns="http://schemas.openxmlformats.org/spreadsheetml/2006/main" count="70" uniqueCount="64">
  <si>
    <t>nick</t>
  </si>
  <si>
    <t>Nº comensales</t>
  </si>
  <si>
    <t>Nº Comensales</t>
  </si>
  <si>
    <t>€</t>
  </si>
  <si>
    <t>PAGADO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</si>
  <si>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</si>
  <si>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</si>
  <si>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</si>
  <si>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</si>
  <si>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</si>
  <si>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</si>
  <si>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Fecha</t>
  </si>
  <si>
    <t>Otros</t>
  </si>
  <si>
    <t>Conceptos</t>
  </si>
  <si>
    <t>ric_saabosch</t>
  </si>
  <si>
    <t>Coches Asistentes</t>
  </si>
  <si>
    <t>El Club paga a todos los participantes la visita a Yuste y el aperitivo durante la ruta del sábado.</t>
  </si>
  <si>
    <t>Cena 08/10</t>
  </si>
  <si>
    <t>Comida 09/10</t>
  </si>
  <si>
    <t>Cena 09/10</t>
  </si>
  <si>
    <t>Cena infantil 08/10</t>
  </si>
  <si>
    <t>Pagos totales</t>
  </si>
  <si>
    <t>enanoloco</t>
  </si>
  <si>
    <t>Mintxo</t>
  </si>
  <si>
    <t>chencho</t>
  </si>
  <si>
    <t>mcoman</t>
  </si>
  <si>
    <t>manusaab</t>
  </si>
  <si>
    <t>jle</t>
  </si>
  <si>
    <t>cresslime</t>
  </si>
  <si>
    <t>zimer</t>
  </si>
  <si>
    <t>torrens</t>
  </si>
  <si>
    <t>gt turbo 16</t>
  </si>
  <si>
    <t>perdi</t>
  </si>
  <si>
    <t>dalai</t>
  </si>
  <si>
    <t>parri</t>
  </si>
  <si>
    <t>javichu</t>
  </si>
  <si>
    <t>absaab</t>
  </si>
  <si>
    <t>Nº asistentes</t>
  </si>
  <si>
    <t>El Club aporta 15€ a cada socio para la comida del sábado</t>
  </si>
  <si>
    <t>combination</t>
  </si>
  <si>
    <t>Fichero actualizado</t>
  </si>
  <si>
    <t>alfaberto</t>
  </si>
  <si>
    <t>saabotaje</t>
  </si>
  <si>
    <t>saabatico</t>
  </si>
  <si>
    <t>MF</t>
  </si>
  <si>
    <t>Saabelgica</t>
  </si>
  <si>
    <t>patan</t>
  </si>
  <si>
    <t>angel-76</t>
  </si>
  <si>
    <t>Pagado 15/10/24</t>
  </si>
  <si>
    <t>Pagado 11/10/24</t>
  </si>
  <si>
    <t>Pagado 07/10/24</t>
  </si>
  <si>
    <t>Cmartin</t>
  </si>
  <si>
    <t>Pagado 21/10/2024</t>
  </si>
  <si>
    <t>mrrivilla</t>
  </si>
  <si>
    <t>Pagado 22/10/24</t>
  </si>
  <si>
    <t>Pagado 22/10724</t>
  </si>
  <si>
    <t>Pagado 23710/24</t>
  </si>
  <si>
    <t>Pagado 28/10/24</t>
  </si>
  <si>
    <t>Cochinillo</t>
  </si>
  <si>
    <t>Salmón</t>
  </si>
  <si>
    <t>Carrilleras</t>
  </si>
  <si>
    <t>Bacalao</t>
  </si>
  <si>
    <t>Carrillera</t>
  </si>
  <si>
    <t>Caldereta de Cordero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</si>
</sst>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_-* #,##0.00\ [$€-C0A]_-;\-* #,##0.00\ [$€-C0A]_-;_-* &quot;-&quot;??\ [$€-C0A]_-;_-@_-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0" fontId="5" fillId="0" borderId="1" xfId="0" applyFont="1" applyBorder="1"/>
    <xf numFmtId="1" fontId="5" fillId="0" borderId="1" xfId="0" applyNumberFormat="1" applyFont="1" applyBorder="1"/>
    <xf numFmtId="8" fontId="5" fillId="0" borderId="1" xfId="0" applyNumberFormat="1" applyFont="1" applyBorder="1"/>
    <xf numFmtId="1" fontId="3" fillId="0" borderId="8" xfId="0" applyNumberFormat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/>
    <xf numFmtId="0" fontId="3" fillId="2" borderId="10" xfId="0" applyFont="1" applyFill="1" applyBorder="1"/>
    <xf numFmtId="0" fontId="3" fillId="2" borderId="9" xfId="0" applyFont="1" applyFill="1" applyBorder="1"/>
    <xf numFmtId="0" fontId="3" fillId="2" borderId="1" xfId="0" applyFont="1" applyFill="1" applyBorder="1"/>
    <xf numFmtId="1" fontId="3" fillId="2" borderId="1" xfId="0" applyNumberFormat="1" applyFont="1" applyFill="1" applyBorder="1"/>
    <xf numFmtId="8" fontId="3" fillId="2" borderId="1" xfId="0" applyNumberFormat="1" applyFont="1" applyFill="1" applyBorder="1"/>
    <xf numFmtId="0" fontId="3" fillId="0" borderId="10" xfId="0" applyFont="1" applyBorder="1"/>
    <xf numFmtId="0" fontId="3" fillId="0" borderId="9" xfId="0" applyFont="1" applyBorder="1"/>
    <xf numFmtId="0" fontId="3" fillId="0" borderId="1" xfId="0" applyFont="1" applyBorder="1"/>
    <xf numFmtId="1" fontId="3" fillId="0" borderId="1" xfId="0" applyNumberFormat="1" applyFont="1" applyBorder="1"/>
    <xf numFmtId="8" fontId="3" fillId="0" borderId="1" xfId="0" applyNumberFormat="1" applyFont="1" applyBorder="1"/>
    <xf numFmtId="0" fontId="6" fillId="0" borderId="1" xfId="0" applyFont="1" applyBorder="1"/>
    <xf numFmtId="0" fontId="0" fillId="0" borderId="0" xfId="0" applyFont="1" applyAlignment="1">
      <alignment horizontal="center"/>
    </xf>
    <xf numFmtId="0" fontId="6" fillId="2" borderId="1" xfId="0" applyFont="1" applyFill="1" applyBorder="1"/>
    <xf numFmtId="0" fontId="5" fillId="0" borderId="10" xfId="0" applyFont="1" applyBorder="1"/>
    <xf numFmtId="0" fontId="5" fillId="0" borderId="9" xfId="0" applyFont="1" applyBorder="1"/>
    <xf numFmtId="0" fontId="4" fillId="0" borderId="1" xfId="0" applyFont="1" applyBorder="1"/>
    <xf numFmtId="0" fontId="1" fillId="0" borderId="0" xfId="0" applyFont="1" applyAlignment="1">
      <alignment horizontal="center"/>
    </xf>
    <xf numFmtId="0" fontId="5" fillId="3" borderId="10" xfId="0" applyFont="1" applyFill="1" applyBorder="1"/>
    <xf numFmtId="0" fontId="5" fillId="3" borderId="9" xfId="0" applyFont="1" applyFill="1" applyBorder="1"/>
    <xf numFmtId="0" fontId="5" fillId="3" borderId="1" xfId="0" applyFont="1" applyFill="1" applyBorder="1"/>
    <xf numFmtId="1" fontId="5" fillId="3" borderId="1" xfId="0" applyNumberFormat="1" applyFont="1" applyFill="1" applyBorder="1"/>
    <xf numFmtId="8" fontId="5" fillId="3" borderId="1" xfId="0" applyNumberFormat="1" applyFont="1" applyFill="1" applyBorder="1"/>
    <xf numFmtId="0" fontId="4" fillId="3" borderId="1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4" fontId="0" fillId="0" borderId="0" xfId="0" applyNumberFormat="1"/>
    <xf numFmtId="0" fontId="5" fillId="2" borderId="10" xfId="0" applyFont="1" applyFill="1" applyBorder="1"/>
    <xf numFmtId="0" fontId="5" fillId="2" borderId="9" xfId="0" applyFont="1" applyFill="1" applyBorder="1"/>
    <xf numFmtId="0" fontId="5" fillId="2" borderId="1" xfId="0" applyFont="1" applyFill="1" applyBorder="1"/>
    <xf numFmtId="1" fontId="5" fillId="2" borderId="1" xfId="0" applyNumberFormat="1" applyFont="1" applyFill="1" applyBorder="1"/>
    <xf numFmtId="8" fontId="5" fillId="2" borderId="1" xfId="0" applyNumberFormat="1" applyFont="1" applyFill="1" applyBorder="1"/>
    <xf numFmtId="0" fontId="4" fillId="2" borderId="1" xfId="0" applyFont="1" applyFill="1" applyBorder="1"/>
    <xf numFmtId="1" fontId="5" fillId="0" borderId="11" xfId="0" applyNumberFormat="1" applyFont="1" applyBorder="1"/>
    <xf numFmtId="1" fontId="3" fillId="0" borderId="12" xfId="0" applyNumberFormat="1" applyFont="1" applyBorder="1" applyAlignment="1">
      <alignment horizontal="center"/>
    </xf>
    <xf numFmtId="1" fontId="0" fillId="0" borderId="0" xfId="0" applyNumberFormat="1"/>
    <xf numFmtId="165" fontId="3" fillId="0" borderId="8" xfId="0" applyNumberFormat="1" applyFont="1" applyBorder="1"/>
    <xf numFmtId="1" fontId="4" fillId="2" borderId="1" xfId="0" applyNumberFormat="1" applyFont="1" applyFill="1" applyBorder="1"/>
    <xf numFmtId="0" fontId="4" fillId="2" borderId="10" xfId="0" applyFont="1" applyFill="1" applyBorder="1"/>
    <xf numFmtId="0" fontId="4" fillId="2" borderId="9" xfId="0" applyFont="1" applyFill="1" applyBorder="1"/>
    <xf numFmtId="0" fontId="3" fillId="2" borderId="3" xfId="0" applyFont="1" applyFill="1" applyBorder="1" applyAlignment="1">
      <alignment horizontal="center"/>
    </xf>
    <xf numFmtId="14" fontId="5" fillId="0" borderId="1" xfId="0" applyNumberFormat="1" applyFont="1" applyBorder="1"/>
    <xf numFmtId="0" fontId="3" fillId="2" borderId="13" xfId="0" applyFont="1" applyFill="1" applyBorder="1" applyAlignment="1">
      <alignment horizontal="center"/>
    </xf>
    <xf numFmtId="8" fontId="3" fillId="2" borderId="6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8" fontId="3" fillId="2" borderId="6" xfId="0" applyNumberFormat="1" applyFont="1" applyFill="1" applyBorder="1" applyAlignment="1">
      <alignment horizontal="center" vertical="center"/>
    </xf>
    <xf numFmtId="8" fontId="3" fillId="2" borderId="16" xfId="0" applyNumberFormat="1" applyFont="1" applyFill="1" applyBorder="1" applyAlignment="1">
      <alignment horizontal="center" vertical="center"/>
    </xf>
    <xf numFmtId="8" fontId="3" fillId="2" borderId="7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1:T43"/>
  <sheetViews>
    <sheetView tabSelected="1" zoomScale="70" zoomScaleNormal="70" workbookViewId="0">
      <pane xSplit="1" ySplit="4" topLeftCell="C5" activePane="bottomRight" state="frozen"/>
      <selection pane="topRight" activeCell="B1" sqref="B1"/>
      <selection pane="bottomLeft" activeCell="A6" sqref="A6"/>
      <selection pane="bottomRight" activeCell="F8" sqref="F8"/>
    </sheetView>
  </sheetViews>
  <sheetFormatPr baseColWidth="10" defaultRowHeight="12.5" x14ac:dyDescent="0.25"/>
  <cols>
    <col min="1" max="1" width="29.26953125" customWidth="1"/>
    <col min="2" max="2" width="17" customWidth="1"/>
    <col min="3" max="3" width="24" customWidth="1"/>
    <col min="4" max="4" width="15.7265625" customWidth="1"/>
    <col min="5" max="5" width="12.90625" bestFit="1" customWidth="1"/>
    <col min="6" max="7" width="15.6328125" customWidth="1"/>
    <col min="8" max="8" width="15.7265625" hidden="1" customWidth="1"/>
    <col min="9" max="9" width="10.7265625" hidden="1" customWidth="1"/>
    <col min="10" max="10" width="15.7265625" customWidth="1"/>
    <col min="11" max="11" width="12.90625" bestFit="1" customWidth="1"/>
    <col min="12" max="13" width="15.6328125" customWidth="1"/>
    <col min="14" max="14" width="15.7265625" customWidth="1"/>
    <col min="15" max="15" width="12.90625" bestFit="1" customWidth="1"/>
    <col min="16" max="17" width="15.6328125" customWidth="1"/>
    <col min="18" max="18" width="15.7265625" customWidth="1"/>
    <col min="19" max="19" width="55.1796875" style="1" bestFit="1" customWidth="1"/>
    <col min="20" max="20" width="14.54296875" bestFit="1" customWidth="1"/>
  </cols>
  <sheetData>
    <row r="1" spans="1:20" x14ac:dyDescent="0.25">
      <c r="A1" t="s">
        <v>40</v>
      </c>
      <c r="B1" s="43">
        <v>45591</v>
      </c>
    </row>
    <row r="2" spans="1:20" ht="13" thickBot="1" x14ac:dyDescent="0.3"/>
    <row r="3" spans="1:20" s="1" customFormat="1" ht="15.5" x14ac:dyDescent="0.35">
      <c r="A3" s="5" t="s">
        <v>9</v>
      </c>
      <c r="B3" s="5" t="s">
        <v>37</v>
      </c>
      <c r="C3" s="5" t="s">
        <v>10</v>
      </c>
      <c r="D3" s="69" t="s">
        <v>17</v>
      </c>
      <c r="E3" s="70"/>
      <c r="F3" s="70"/>
      <c r="G3" s="71"/>
      <c r="H3" s="68" t="s">
        <v>20</v>
      </c>
      <c r="I3" s="68"/>
      <c r="J3" s="69" t="s">
        <v>18</v>
      </c>
      <c r="K3" s="70"/>
      <c r="L3" s="70"/>
      <c r="M3" s="71"/>
      <c r="N3" s="69" t="s">
        <v>19</v>
      </c>
      <c r="O3" s="70"/>
      <c r="P3" s="70"/>
      <c r="Q3" s="71"/>
      <c r="R3" s="6" t="s">
        <v>21</v>
      </c>
      <c r="S3" s="6" t="s">
        <v>4</v>
      </c>
    </row>
    <row r="4" spans="1:20" s="67" customFormat="1" ht="31.5" thickBot="1" x14ac:dyDescent="0.3">
      <c r="A4" s="61" t="s">
        <v>0</v>
      </c>
      <c r="B4" s="61"/>
      <c r="C4" s="61"/>
      <c r="D4" s="62" t="s">
        <v>1</v>
      </c>
      <c r="E4" s="63">
        <v>29</v>
      </c>
      <c r="F4" s="63" t="s">
        <v>62</v>
      </c>
      <c r="G4" s="60" t="s">
        <v>63</v>
      </c>
      <c r="H4" s="62" t="s">
        <v>13</v>
      </c>
      <c r="I4" s="63">
        <v>12.5</v>
      </c>
      <c r="J4" s="62" t="s">
        <v>2</v>
      </c>
      <c r="K4" s="63">
        <v>50</v>
      </c>
      <c r="L4" s="63" t="s">
        <v>58</v>
      </c>
      <c r="M4" s="63" t="s">
        <v>59</v>
      </c>
      <c r="N4" s="62" t="s">
        <v>2</v>
      </c>
      <c r="O4" s="63">
        <v>40</v>
      </c>
      <c r="P4" s="64" t="s">
        <v>60</v>
      </c>
      <c r="Q4" s="64" t="s">
        <v>61</v>
      </c>
      <c r="R4" s="65" t="s">
        <v>3</v>
      </c>
      <c r="S4" s="66" t="s">
        <v>11</v>
      </c>
    </row>
    <row r="5" spans="1:20" s="2" customFormat="1" ht="15.5" x14ac:dyDescent="0.35">
      <c r="A5" s="7" t="s">
        <v>14</v>
      </c>
      <c r="B5" s="8">
        <v>2</v>
      </c>
      <c r="C5" s="9">
        <v>1</v>
      </c>
      <c r="D5" s="10">
        <v>2</v>
      </c>
      <c r="E5" s="11">
        <f>D5*$E$4</f>
        <v>58</v>
      </c>
      <c r="F5" s="9">
        <v>1</v>
      </c>
      <c r="G5" s="9">
        <v>1</v>
      </c>
      <c r="H5" s="9"/>
      <c r="I5" s="11">
        <f t="shared" ref="I5:I32" si="0">H5*GK$4</f>
        <v>0</v>
      </c>
      <c r="J5" s="9">
        <v>2</v>
      </c>
      <c r="K5" s="11">
        <f t="shared" ref="K5:K11" si="1">J5*$K$4-C5*15</f>
        <v>85</v>
      </c>
      <c r="L5" s="9">
        <v>1</v>
      </c>
      <c r="M5" s="9">
        <v>1</v>
      </c>
      <c r="N5" s="9">
        <v>2</v>
      </c>
      <c r="O5" s="11">
        <f>N5*$O$4</f>
        <v>80</v>
      </c>
      <c r="P5" s="9">
        <v>1</v>
      </c>
      <c r="Q5" s="9">
        <v>1</v>
      </c>
      <c r="R5" s="11">
        <f>O5+K5+I5+E5</f>
        <v>223</v>
      </c>
      <c r="S5" s="58" t="s">
        <v>52</v>
      </c>
    </row>
    <row r="6" spans="1:20" s="2" customFormat="1" ht="15.5" x14ac:dyDescent="0.35">
      <c r="A6" s="44" t="s">
        <v>22</v>
      </c>
      <c r="B6" s="45">
        <v>2</v>
      </c>
      <c r="C6" s="46">
        <v>1</v>
      </c>
      <c r="D6" s="47">
        <v>2</v>
      </c>
      <c r="E6" s="48">
        <f t="shared" ref="E6:E32" si="2">D6*$E$4</f>
        <v>58</v>
      </c>
      <c r="F6" s="46"/>
      <c r="G6" s="46"/>
      <c r="H6" s="46"/>
      <c r="I6" s="48">
        <f t="shared" si="0"/>
        <v>0</v>
      </c>
      <c r="J6" s="46">
        <v>2</v>
      </c>
      <c r="K6" s="48">
        <f t="shared" si="1"/>
        <v>85</v>
      </c>
      <c r="L6" s="46"/>
      <c r="M6" s="46"/>
      <c r="N6" s="46">
        <v>2</v>
      </c>
      <c r="O6" s="48">
        <f t="shared" ref="O6:O32" si="3">N6*$O$4</f>
        <v>80</v>
      </c>
      <c r="P6" s="46"/>
      <c r="Q6" s="46"/>
      <c r="R6" s="48">
        <f t="shared" ref="R6:R32" si="4">O6+K6+I6+E6</f>
        <v>223</v>
      </c>
      <c r="S6" s="48"/>
    </row>
    <row r="7" spans="1:20" s="42" customFormat="1" ht="15.5" x14ac:dyDescent="0.35">
      <c r="A7" s="35" t="s">
        <v>23</v>
      </c>
      <c r="B7" s="36">
        <v>1</v>
      </c>
      <c r="C7" s="37">
        <v>1</v>
      </c>
      <c r="D7" s="38">
        <v>1</v>
      </c>
      <c r="E7" s="39">
        <f t="shared" si="2"/>
        <v>29</v>
      </c>
      <c r="F7" s="40"/>
      <c r="G7" s="40"/>
      <c r="H7" s="37"/>
      <c r="I7" s="39">
        <f t="shared" si="0"/>
        <v>0</v>
      </c>
      <c r="J7" s="40">
        <v>1</v>
      </c>
      <c r="K7" s="39">
        <f t="shared" si="1"/>
        <v>35</v>
      </c>
      <c r="L7" s="40"/>
      <c r="M7" s="40"/>
      <c r="N7" s="37">
        <v>1</v>
      </c>
      <c r="O7" s="39">
        <f t="shared" si="3"/>
        <v>40</v>
      </c>
      <c r="P7" s="40"/>
      <c r="Q7" s="40"/>
      <c r="R7" s="39">
        <f t="shared" si="4"/>
        <v>104</v>
      </c>
      <c r="S7" s="39"/>
      <c r="T7" s="41"/>
    </row>
    <row r="8" spans="1:20" s="2" customFormat="1" ht="15.5" x14ac:dyDescent="0.35">
      <c r="A8" s="55" t="s">
        <v>24</v>
      </c>
      <c r="B8" s="56">
        <v>1</v>
      </c>
      <c r="C8" s="46">
        <v>1</v>
      </c>
      <c r="D8" s="47">
        <v>2</v>
      </c>
      <c r="E8" s="48">
        <f t="shared" si="2"/>
        <v>58</v>
      </c>
      <c r="F8" s="49"/>
      <c r="G8" s="49"/>
      <c r="H8" s="46"/>
      <c r="I8" s="48">
        <f t="shared" si="0"/>
        <v>0</v>
      </c>
      <c r="J8" s="49">
        <v>2</v>
      </c>
      <c r="K8" s="48">
        <f t="shared" si="1"/>
        <v>85</v>
      </c>
      <c r="L8" s="49">
        <v>1</v>
      </c>
      <c r="M8" s="49">
        <v>1</v>
      </c>
      <c r="N8" s="46">
        <v>0</v>
      </c>
      <c r="O8" s="48">
        <f t="shared" ref="O8" si="5">N8*$O$4</f>
        <v>0</v>
      </c>
      <c r="P8" s="49"/>
      <c r="Q8" s="49"/>
      <c r="R8" s="48">
        <f t="shared" si="4"/>
        <v>143</v>
      </c>
      <c r="S8" s="48"/>
      <c r="T8" s="34"/>
    </row>
    <row r="9" spans="1:20" s="2" customFormat="1" ht="15.5" x14ac:dyDescent="0.35">
      <c r="A9" s="31" t="s">
        <v>25</v>
      </c>
      <c r="B9" s="32">
        <v>1</v>
      </c>
      <c r="C9" s="9">
        <v>1</v>
      </c>
      <c r="D9" s="10">
        <v>1</v>
      </c>
      <c r="E9" s="11">
        <f t="shared" si="2"/>
        <v>29</v>
      </c>
      <c r="F9" s="33"/>
      <c r="G9" s="33"/>
      <c r="H9" s="9"/>
      <c r="I9" s="11">
        <f t="shared" si="0"/>
        <v>0</v>
      </c>
      <c r="J9" s="33">
        <v>1</v>
      </c>
      <c r="K9" s="11">
        <f t="shared" si="1"/>
        <v>35</v>
      </c>
      <c r="L9" s="33"/>
      <c r="M9" s="33"/>
      <c r="N9" s="9">
        <v>1</v>
      </c>
      <c r="O9" s="11">
        <f t="shared" si="3"/>
        <v>40</v>
      </c>
      <c r="P9" s="33"/>
      <c r="Q9" s="33"/>
      <c r="R9" s="11">
        <f t="shared" si="4"/>
        <v>104</v>
      </c>
      <c r="S9" s="11" t="s">
        <v>56</v>
      </c>
      <c r="T9" s="34"/>
    </row>
    <row r="10" spans="1:20" s="2" customFormat="1" ht="15.5" x14ac:dyDescent="0.35">
      <c r="A10" s="44" t="s">
        <v>26</v>
      </c>
      <c r="B10" s="45">
        <v>1</v>
      </c>
      <c r="C10" s="46">
        <v>1</v>
      </c>
      <c r="D10" s="54">
        <v>1</v>
      </c>
      <c r="E10" s="48">
        <f t="shared" si="2"/>
        <v>29</v>
      </c>
      <c r="F10" s="49"/>
      <c r="G10" s="49"/>
      <c r="H10" s="46"/>
      <c r="I10" s="48">
        <f t="shared" si="0"/>
        <v>0</v>
      </c>
      <c r="J10" s="49">
        <v>1</v>
      </c>
      <c r="K10" s="48">
        <f t="shared" si="1"/>
        <v>35</v>
      </c>
      <c r="L10" s="49"/>
      <c r="M10" s="49"/>
      <c r="N10" s="46">
        <v>1</v>
      </c>
      <c r="O10" s="48">
        <f t="shared" si="3"/>
        <v>40</v>
      </c>
      <c r="P10" s="49"/>
      <c r="Q10" s="49"/>
      <c r="R10" s="48">
        <f t="shared" si="4"/>
        <v>104</v>
      </c>
      <c r="S10" s="48"/>
      <c r="T10" s="34"/>
    </row>
    <row r="11" spans="1:20" s="2" customFormat="1" ht="15.5" x14ac:dyDescent="0.35">
      <c r="A11" s="31" t="s">
        <v>27</v>
      </c>
      <c r="B11" s="32">
        <v>1</v>
      </c>
      <c r="C11" s="9">
        <v>1</v>
      </c>
      <c r="D11" s="10">
        <v>1</v>
      </c>
      <c r="E11" s="11">
        <f t="shared" si="2"/>
        <v>29</v>
      </c>
      <c r="F11" s="33"/>
      <c r="G11" s="33"/>
      <c r="H11" s="9"/>
      <c r="I11" s="11">
        <f t="shared" si="0"/>
        <v>0</v>
      </c>
      <c r="J11" s="33">
        <v>1</v>
      </c>
      <c r="K11" s="11">
        <f t="shared" si="1"/>
        <v>35</v>
      </c>
      <c r="L11" s="33"/>
      <c r="M11" s="33"/>
      <c r="N11" s="9">
        <v>1</v>
      </c>
      <c r="O11" s="11">
        <f t="shared" si="3"/>
        <v>40</v>
      </c>
      <c r="P11" s="33"/>
      <c r="Q11" s="33"/>
      <c r="R11" s="11">
        <f t="shared" si="4"/>
        <v>104</v>
      </c>
      <c r="S11" s="11" t="s">
        <v>54</v>
      </c>
      <c r="T11" s="34"/>
    </row>
    <row r="12" spans="1:20" s="2" customFormat="1" ht="15.5" x14ac:dyDescent="0.35">
      <c r="A12" s="44" t="s">
        <v>28</v>
      </c>
      <c r="B12" s="45">
        <v>1</v>
      </c>
      <c r="C12" s="46">
        <v>1</v>
      </c>
      <c r="D12" s="47">
        <v>1</v>
      </c>
      <c r="E12" s="48">
        <f>D12*$E$4-15</f>
        <v>14</v>
      </c>
      <c r="F12" s="49"/>
      <c r="G12" s="49"/>
      <c r="H12" s="46"/>
      <c r="I12" s="48">
        <f t="shared" si="0"/>
        <v>0</v>
      </c>
      <c r="J12" s="49">
        <v>0</v>
      </c>
      <c r="K12" s="48">
        <v>0</v>
      </c>
      <c r="L12" s="49"/>
      <c r="M12" s="49"/>
      <c r="N12" s="46">
        <v>0</v>
      </c>
      <c r="O12" s="48">
        <f t="shared" si="3"/>
        <v>0</v>
      </c>
      <c r="P12" s="49"/>
      <c r="Q12" s="49"/>
      <c r="R12" s="48">
        <f t="shared" si="4"/>
        <v>14</v>
      </c>
      <c r="S12" s="48"/>
      <c r="T12" s="34"/>
    </row>
    <row r="13" spans="1:20" s="2" customFormat="1" ht="15.5" x14ac:dyDescent="0.35">
      <c r="A13" s="31" t="s">
        <v>29</v>
      </c>
      <c r="B13" s="32">
        <v>2</v>
      </c>
      <c r="C13" s="9">
        <v>1</v>
      </c>
      <c r="D13" s="10">
        <v>2</v>
      </c>
      <c r="E13" s="11">
        <f t="shared" si="2"/>
        <v>58</v>
      </c>
      <c r="F13" s="33"/>
      <c r="G13" s="33"/>
      <c r="H13" s="9"/>
      <c r="I13" s="11">
        <f t="shared" si="0"/>
        <v>0</v>
      </c>
      <c r="J13" s="33">
        <v>2</v>
      </c>
      <c r="K13" s="11">
        <f t="shared" ref="K13:K32" si="6">J13*$K$4-C13*15</f>
        <v>85</v>
      </c>
      <c r="L13" s="33"/>
      <c r="M13" s="33"/>
      <c r="N13" s="9">
        <v>2</v>
      </c>
      <c r="O13" s="11">
        <f t="shared" si="3"/>
        <v>80</v>
      </c>
      <c r="P13" s="33"/>
      <c r="Q13" s="33"/>
      <c r="R13" s="11">
        <f t="shared" si="4"/>
        <v>223</v>
      </c>
      <c r="S13" s="11"/>
      <c r="T13" s="34"/>
    </row>
    <row r="14" spans="1:20" s="17" customFormat="1" ht="15.5" x14ac:dyDescent="0.35">
      <c r="A14" s="18" t="s">
        <v>30</v>
      </c>
      <c r="B14" s="19">
        <v>1</v>
      </c>
      <c r="C14" s="20">
        <v>1</v>
      </c>
      <c r="D14" s="21">
        <v>1</v>
      </c>
      <c r="E14" s="22">
        <f t="shared" si="2"/>
        <v>29</v>
      </c>
      <c r="F14" s="30"/>
      <c r="G14" s="30"/>
      <c r="H14" s="20"/>
      <c r="I14" s="22">
        <f t="shared" si="0"/>
        <v>0</v>
      </c>
      <c r="J14" s="30">
        <v>1</v>
      </c>
      <c r="K14" s="22">
        <f t="shared" si="6"/>
        <v>35</v>
      </c>
      <c r="L14" s="30"/>
      <c r="M14" s="30"/>
      <c r="N14" s="20">
        <v>1</v>
      </c>
      <c r="O14" s="22">
        <f t="shared" si="3"/>
        <v>40</v>
      </c>
      <c r="P14" s="30"/>
      <c r="Q14" s="30"/>
      <c r="R14" s="22">
        <f t="shared" si="4"/>
        <v>104</v>
      </c>
      <c r="S14" s="22"/>
      <c r="T14" s="29"/>
    </row>
    <row r="15" spans="1:20" s="17" customFormat="1" ht="15.5" x14ac:dyDescent="0.35">
      <c r="A15" s="23" t="s">
        <v>31</v>
      </c>
      <c r="B15" s="24">
        <v>2</v>
      </c>
      <c r="C15" s="25">
        <v>1</v>
      </c>
      <c r="D15" s="26">
        <v>2</v>
      </c>
      <c r="E15" s="27">
        <f t="shared" si="2"/>
        <v>58</v>
      </c>
      <c r="F15" s="28"/>
      <c r="G15" s="28"/>
      <c r="H15" s="25"/>
      <c r="I15" s="27">
        <f t="shared" si="0"/>
        <v>0</v>
      </c>
      <c r="J15" s="28">
        <v>2</v>
      </c>
      <c r="K15" s="27">
        <f t="shared" si="6"/>
        <v>85</v>
      </c>
      <c r="L15" s="28"/>
      <c r="M15" s="28"/>
      <c r="N15" s="25">
        <v>2</v>
      </c>
      <c r="O15" s="27">
        <f t="shared" si="3"/>
        <v>80</v>
      </c>
      <c r="P15" s="28"/>
      <c r="Q15" s="28"/>
      <c r="R15" s="27">
        <f t="shared" si="4"/>
        <v>223</v>
      </c>
      <c r="S15" s="27"/>
      <c r="T15" s="29"/>
    </row>
    <row r="16" spans="1:20" s="2" customFormat="1" ht="15.5" x14ac:dyDescent="0.35">
      <c r="A16" s="44" t="s">
        <v>32</v>
      </c>
      <c r="B16" s="45">
        <v>2</v>
      </c>
      <c r="C16" s="46">
        <v>1</v>
      </c>
      <c r="D16" s="47">
        <v>2</v>
      </c>
      <c r="E16" s="48">
        <f t="shared" si="2"/>
        <v>58</v>
      </c>
      <c r="F16" s="49"/>
      <c r="G16" s="49"/>
      <c r="H16" s="46"/>
      <c r="I16" s="48">
        <f t="shared" si="0"/>
        <v>0</v>
      </c>
      <c r="J16" s="49">
        <v>2</v>
      </c>
      <c r="K16" s="48">
        <f t="shared" si="6"/>
        <v>85</v>
      </c>
      <c r="L16" s="49"/>
      <c r="M16" s="49"/>
      <c r="N16" s="46">
        <v>2</v>
      </c>
      <c r="O16" s="48">
        <f t="shared" si="3"/>
        <v>80</v>
      </c>
      <c r="P16" s="49"/>
      <c r="Q16" s="49"/>
      <c r="R16" s="48">
        <f t="shared" si="4"/>
        <v>223</v>
      </c>
      <c r="S16" s="48" t="s">
        <v>54</v>
      </c>
      <c r="T16" s="34"/>
    </row>
    <row r="17" spans="1:20" s="2" customFormat="1" ht="15.5" x14ac:dyDescent="0.35">
      <c r="A17" s="31" t="s">
        <v>33</v>
      </c>
      <c r="B17" s="32">
        <v>2</v>
      </c>
      <c r="C17" s="9">
        <v>1</v>
      </c>
      <c r="D17" s="10">
        <v>2</v>
      </c>
      <c r="E17" s="11">
        <f t="shared" si="2"/>
        <v>58</v>
      </c>
      <c r="F17" s="33"/>
      <c r="G17" s="33"/>
      <c r="H17" s="9"/>
      <c r="I17" s="11">
        <f t="shared" si="0"/>
        <v>0</v>
      </c>
      <c r="J17" s="33">
        <v>2</v>
      </c>
      <c r="K17" s="11">
        <f t="shared" si="6"/>
        <v>85</v>
      </c>
      <c r="L17" s="33"/>
      <c r="M17" s="33"/>
      <c r="N17" s="9">
        <v>2</v>
      </c>
      <c r="O17" s="11">
        <f t="shared" si="3"/>
        <v>80</v>
      </c>
      <c r="P17" s="33"/>
      <c r="Q17" s="33"/>
      <c r="R17" s="11">
        <f t="shared" si="4"/>
        <v>223</v>
      </c>
      <c r="S17" s="11" t="s">
        <v>55</v>
      </c>
      <c r="T17" s="34"/>
    </row>
    <row r="18" spans="1:20" s="2" customFormat="1" ht="15.5" x14ac:dyDescent="0.35">
      <c r="A18" s="44" t="s">
        <v>34</v>
      </c>
      <c r="B18" s="45">
        <v>2</v>
      </c>
      <c r="C18" s="46">
        <v>1</v>
      </c>
      <c r="D18" s="47">
        <v>2</v>
      </c>
      <c r="E18" s="48">
        <f t="shared" si="2"/>
        <v>58</v>
      </c>
      <c r="F18" s="49">
        <v>2</v>
      </c>
      <c r="G18" s="49"/>
      <c r="H18" s="46"/>
      <c r="I18" s="48">
        <f t="shared" si="0"/>
        <v>0</v>
      </c>
      <c r="J18" s="49">
        <v>2</v>
      </c>
      <c r="K18" s="48">
        <f t="shared" si="6"/>
        <v>85</v>
      </c>
      <c r="L18" s="49">
        <v>1</v>
      </c>
      <c r="M18" s="49">
        <v>1</v>
      </c>
      <c r="N18" s="46">
        <v>2</v>
      </c>
      <c r="O18" s="48">
        <f t="shared" si="3"/>
        <v>80</v>
      </c>
      <c r="P18" s="49">
        <v>1</v>
      </c>
      <c r="Q18" s="49">
        <v>1</v>
      </c>
      <c r="R18" s="48">
        <f t="shared" si="4"/>
        <v>223</v>
      </c>
      <c r="S18" s="48"/>
      <c r="T18" s="34"/>
    </row>
    <row r="19" spans="1:20" s="2" customFormat="1" ht="15.5" x14ac:dyDescent="0.35">
      <c r="A19" s="31" t="s">
        <v>35</v>
      </c>
      <c r="B19" s="32">
        <v>1</v>
      </c>
      <c r="C19" s="9">
        <v>1</v>
      </c>
      <c r="D19" s="10">
        <v>1</v>
      </c>
      <c r="E19" s="11">
        <f t="shared" si="2"/>
        <v>29</v>
      </c>
      <c r="F19" s="33"/>
      <c r="G19" s="33"/>
      <c r="H19" s="9"/>
      <c r="I19" s="11">
        <f t="shared" si="0"/>
        <v>0</v>
      </c>
      <c r="J19" s="33">
        <v>1</v>
      </c>
      <c r="K19" s="11">
        <f t="shared" si="6"/>
        <v>35</v>
      </c>
      <c r="L19" s="33"/>
      <c r="M19" s="33"/>
      <c r="N19" s="9">
        <v>1</v>
      </c>
      <c r="O19" s="11">
        <f t="shared" si="3"/>
        <v>40</v>
      </c>
      <c r="P19" s="33"/>
      <c r="Q19" s="33"/>
      <c r="R19" s="11">
        <f t="shared" si="4"/>
        <v>104</v>
      </c>
      <c r="S19" s="11" t="s">
        <v>49</v>
      </c>
      <c r="T19" s="34"/>
    </row>
    <row r="20" spans="1:20" s="2" customFormat="1" ht="15.5" x14ac:dyDescent="0.35">
      <c r="A20" s="44" t="s">
        <v>36</v>
      </c>
      <c r="B20" s="45">
        <v>2</v>
      </c>
      <c r="C20" s="46">
        <v>1</v>
      </c>
      <c r="D20" s="47">
        <v>2</v>
      </c>
      <c r="E20" s="48">
        <f t="shared" si="2"/>
        <v>58</v>
      </c>
      <c r="F20" s="49"/>
      <c r="G20" s="49"/>
      <c r="H20" s="46"/>
      <c r="I20" s="48">
        <f t="shared" si="0"/>
        <v>0</v>
      </c>
      <c r="J20" s="49">
        <v>2</v>
      </c>
      <c r="K20" s="48">
        <f t="shared" si="6"/>
        <v>85</v>
      </c>
      <c r="L20" s="49"/>
      <c r="M20" s="49"/>
      <c r="N20" s="46">
        <v>2</v>
      </c>
      <c r="O20" s="48">
        <f t="shared" si="3"/>
        <v>80</v>
      </c>
      <c r="P20" s="49"/>
      <c r="Q20" s="49"/>
      <c r="R20" s="48">
        <f t="shared" si="4"/>
        <v>223</v>
      </c>
      <c r="S20" s="48"/>
      <c r="T20" s="34"/>
    </row>
    <row r="21" spans="1:20" s="2" customFormat="1" ht="15.5" x14ac:dyDescent="0.35">
      <c r="A21" s="31" t="s">
        <v>39</v>
      </c>
      <c r="B21" s="32">
        <v>2</v>
      </c>
      <c r="C21" s="9">
        <v>1</v>
      </c>
      <c r="D21" s="10">
        <v>2</v>
      </c>
      <c r="E21" s="11">
        <f t="shared" si="2"/>
        <v>58</v>
      </c>
      <c r="F21" s="33"/>
      <c r="G21" s="33"/>
      <c r="H21" s="9"/>
      <c r="I21" s="11">
        <f t="shared" si="0"/>
        <v>0</v>
      </c>
      <c r="J21" s="33">
        <v>2</v>
      </c>
      <c r="K21" s="11">
        <f t="shared" si="6"/>
        <v>85</v>
      </c>
      <c r="L21" s="33"/>
      <c r="M21" s="33"/>
      <c r="N21" s="9">
        <v>2</v>
      </c>
      <c r="O21" s="11">
        <f t="shared" si="3"/>
        <v>80</v>
      </c>
      <c r="P21" s="33"/>
      <c r="Q21" s="33"/>
      <c r="R21" s="11">
        <f t="shared" si="4"/>
        <v>223</v>
      </c>
      <c r="S21" s="11"/>
      <c r="T21" s="34"/>
    </row>
    <row r="22" spans="1:20" s="2" customFormat="1" ht="15.5" x14ac:dyDescent="0.35">
      <c r="A22" s="44" t="s">
        <v>41</v>
      </c>
      <c r="B22" s="45">
        <v>2</v>
      </c>
      <c r="C22" s="46">
        <v>1</v>
      </c>
      <c r="D22" s="47">
        <v>0</v>
      </c>
      <c r="E22" s="48">
        <f t="shared" si="2"/>
        <v>0</v>
      </c>
      <c r="F22" s="49"/>
      <c r="G22" s="49"/>
      <c r="H22" s="46"/>
      <c r="I22" s="48">
        <f t="shared" si="0"/>
        <v>0</v>
      </c>
      <c r="J22" s="49">
        <v>2</v>
      </c>
      <c r="K22" s="48">
        <f t="shared" si="6"/>
        <v>85</v>
      </c>
      <c r="L22" s="49"/>
      <c r="M22" s="49"/>
      <c r="N22" s="46">
        <v>0</v>
      </c>
      <c r="O22" s="48">
        <f t="shared" si="3"/>
        <v>0</v>
      </c>
      <c r="P22" s="49"/>
      <c r="Q22" s="49"/>
      <c r="R22" s="48">
        <f t="shared" si="4"/>
        <v>85</v>
      </c>
      <c r="S22" s="48"/>
      <c r="T22" s="34"/>
    </row>
    <row r="23" spans="1:20" s="2" customFormat="1" ht="15.5" x14ac:dyDescent="0.35">
      <c r="A23" s="31" t="s">
        <v>42</v>
      </c>
      <c r="B23" s="32">
        <v>2</v>
      </c>
      <c r="C23" s="9">
        <v>1</v>
      </c>
      <c r="D23" s="10">
        <v>2</v>
      </c>
      <c r="E23" s="11">
        <f t="shared" si="2"/>
        <v>58</v>
      </c>
      <c r="F23" s="33"/>
      <c r="G23" s="33"/>
      <c r="H23" s="9">
        <v>0</v>
      </c>
      <c r="I23" s="11">
        <f t="shared" si="0"/>
        <v>0</v>
      </c>
      <c r="J23" s="33">
        <v>2</v>
      </c>
      <c r="K23" s="11">
        <f t="shared" si="6"/>
        <v>85</v>
      </c>
      <c r="L23" s="33"/>
      <c r="M23" s="33"/>
      <c r="N23" s="9">
        <v>2</v>
      </c>
      <c r="O23" s="11">
        <f t="shared" si="3"/>
        <v>80</v>
      </c>
      <c r="P23" s="33"/>
      <c r="Q23" s="33"/>
      <c r="R23" s="11">
        <f t="shared" si="4"/>
        <v>223</v>
      </c>
      <c r="S23" s="11"/>
      <c r="T23" s="34"/>
    </row>
    <row r="24" spans="1:20" s="2" customFormat="1" ht="15.5" x14ac:dyDescent="0.35">
      <c r="A24" s="44" t="s">
        <v>43</v>
      </c>
      <c r="B24" s="45">
        <v>2</v>
      </c>
      <c r="C24" s="46">
        <v>1</v>
      </c>
      <c r="D24" s="47">
        <v>2</v>
      </c>
      <c r="E24" s="48">
        <f t="shared" si="2"/>
        <v>58</v>
      </c>
      <c r="F24" s="49"/>
      <c r="G24" s="49"/>
      <c r="H24" s="46">
        <v>0</v>
      </c>
      <c r="I24" s="48">
        <f t="shared" si="0"/>
        <v>0</v>
      </c>
      <c r="J24" s="49">
        <v>2</v>
      </c>
      <c r="K24" s="48">
        <f t="shared" si="6"/>
        <v>85</v>
      </c>
      <c r="L24" s="49"/>
      <c r="M24" s="49"/>
      <c r="N24" s="46">
        <v>2</v>
      </c>
      <c r="O24" s="48">
        <f t="shared" si="3"/>
        <v>80</v>
      </c>
      <c r="P24" s="49"/>
      <c r="Q24" s="49"/>
      <c r="R24" s="48">
        <f t="shared" si="4"/>
        <v>223</v>
      </c>
      <c r="S24" s="48"/>
      <c r="T24" s="34"/>
    </row>
    <row r="25" spans="1:20" s="2" customFormat="1" ht="15.5" x14ac:dyDescent="0.35">
      <c r="A25" s="31" t="s">
        <v>44</v>
      </c>
      <c r="B25" s="32">
        <v>1</v>
      </c>
      <c r="C25" s="9">
        <v>1</v>
      </c>
      <c r="D25" s="10">
        <v>1</v>
      </c>
      <c r="E25" s="11">
        <f t="shared" si="2"/>
        <v>29</v>
      </c>
      <c r="F25" s="33"/>
      <c r="G25" s="33"/>
      <c r="H25" s="9"/>
      <c r="I25" s="11">
        <f t="shared" si="0"/>
        <v>0</v>
      </c>
      <c r="J25" s="33">
        <v>1</v>
      </c>
      <c r="K25" s="11">
        <f t="shared" si="6"/>
        <v>35</v>
      </c>
      <c r="L25" s="33"/>
      <c r="M25" s="33"/>
      <c r="N25" s="9">
        <v>0</v>
      </c>
      <c r="O25" s="11">
        <f t="shared" si="3"/>
        <v>0</v>
      </c>
      <c r="P25" s="33"/>
      <c r="Q25" s="33"/>
      <c r="R25" s="11">
        <f t="shared" si="4"/>
        <v>64</v>
      </c>
      <c r="S25" s="11"/>
      <c r="T25" s="34"/>
    </row>
    <row r="26" spans="1:20" s="2" customFormat="1" ht="15.5" x14ac:dyDescent="0.35">
      <c r="A26" s="44" t="s">
        <v>45</v>
      </c>
      <c r="B26" s="45">
        <v>1</v>
      </c>
      <c r="C26" s="46">
        <v>1</v>
      </c>
      <c r="D26" s="47">
        <v>1</v>
      </c>
      <c r="E26" s="48">
        <f t="shared" si="2"/>
        <v>29</v>
      </c>
      <c r="F26" s="49"/>
      <c r="G26" s="49"/>
      <c r="H26" s="46">
        <v>0</v>
      </c>
      <c r="I26" s="48">
        <f t="shared" si="0"/>
        <v>0</v>
      </c>
      <c r="J26" s="49">
        <v>1</v>
      </c>
      <c r="K26" s="48">
        <f t="shared" si="6"/>
        <v>35</v>
      </c>
      <c r="L26" s="49"/>
      <c r="M26" s="49"/>
      <c r="N26" s="46">
        <v>1</v>
      </c>
      <c r="O26" s="48">
        <f t="shared" si="3"/>
        <v>40</v>
      </c>
      <c r="P26" s="49"/>
      <c r="Q26" s="49"/>
      <c r="R26" s="48">
        <f t="shared" si="4"/>
        <v>104</v>
      </c>
      <c r="S26" s="48" t="s">
        <v>48</v>
      </c>
      <c r="T26" s="34"/>
    </row>
    <row r="27" spans="1:20" s="2" customFormat="1" ht="15.5" x14ac:dyDescent="0.35">
      <c r="A27" s="31" t="s">
        <v>46</v>
      </c>
      <c r="B27" s="32">
        <v>2</v>
      </c>
      <c r="C27" s="9">
        <v>1</v>
      </c>
      <c r="D27" s="10">
        <v>2</v>
      </c>
      <c r="E27" s="11">
        <f t="shared" si="2"/>
        <v>58</v>
      </c>
      <c r="F27" s="33"/>
      <c r="G27" s="33"/>
      <c r="H27" s="9">
        <v>0</v>
      </c>
      <c r="I27" s="11">
        <f t="shared" si="0"/>
        <v>0</v>
      </c>
      <c r="J27" s="33">
        <v>2</v>
      </c>
      <c r="K27" s="11">
        <f t="shared" si="6"/>
        <v>85</v>
      </c>
      <c r="L27" s="33"/>
      <c r="M27" s="33"/>
      <c r="N27" s="9">
        <v>0</v>
      </c>
      <c r="O27" s="11">
        <f t="shared" si="3"/>
        <v>0</v>
      </c>
      <c r="P27" s="33"/>
      <c r="Q27" s="33"/>
      <c r="R27" s="11">
        <f t="shared" si="4"/>
        <v>143</v>
      </c>
      <c r="S27" s="11" t="s">
        <v>50</v>
      </c>
      <c r="T27" s="34"/>
    </row>
    <row r="28" spans="1:20" s="2" customFormat="1" ht="15.5" x14ac:dyDescent="0.35">
      <c r="A28" s="44" t="s">
        <v>47</v>
      </c>
      <c r="B28" s="45">
        <v>1</v>
      </c>
      <c r="C28" s="46">
        <v>1</v>
      </c>
      <c r="D28" s="47"/>
      <c r="E28" s="48">
        <f t="shared" si="2"/>
        <v>0</v>
      </c>
      <c r="F28" s="49"/>
      <c r="G28" s="49"/>
      <c r="H28" s="46"/>
      <c r="I28" s="48">
        <f t="shared" si="0"/>
        <v>0</v>
      </c>
      <c r="J28" s="49">
        <v>1</v>
      </c>
      <c r="K28" s="48">
        <f t="shared" si="6"/>
        <v>35</v>
      </c>
      <c r="L28" s="49"/>
      <c r="M28" s="49"/>
      <c r="N28" s="46">
        <v>1</v>
      </c>
      <c r="O28" s="48">
        <f>N28*$O$4</f>
        <v>40</v>
      </c>
      <c r="P28" s="49"/>
      <c r="Q28" s="49"/>
      <c r="R28" s="48">
        <f t="shared" si="4"/>
        <v>75</v>
      </c>
      <c r="S28" s="48"/>
    </row>
    <row r="29" spans="1:20" s="2" customFormat="1" ht="15.5" x14ac:dyDescent="0.35">
      <c r="A29" s="31" t="s">
        <v>51</v>
      </c>
      <c r="B29" s="32">
        <v>1</v>
      </c>
      <c r="C29" s="9">
        <v>1</v>
      </c>
      <c r="D29" s="10">
        <v>0</v>
      </c>
      <c r="E29" s="11">
        <f t="shared" si="2"/>
        <v>0</v>
      </c>
      <c r="F29" s="33"/>
      <c r="G29" s="33"/>
      <c r="H29" s="9">
        <v>0</v>
      </c>
      <c r="I29" s="11">
        <f t="shared" si="0"/>
        <v>0</v>
      </c>
      <c r="J29" s="33">
        <v>1</v>
      </c>
      <c r="K29" s="11">
        <f t="shared" si="6"/>
        <v>35</v>
      </c>
      <c r="L29" s="33"/>
      <c r="M29" s="33"/>
      <c r="N29" s="9">
        <v>0</v>
      </c>
      <c r="O29" s="11">
        <f t="shared" si="3"/>
        <v>0</v>
      </c>
      <c r="P29" s="33"/>
      <c r="Q29" s="33"/>
      <c r="R29" s="11">
        <f t="shared" si="4"/>
        <v>35</v>
      </c>
      <c r="S29" s="11" t="s">
        <v>54</v>
      </c>
    </row>
    <row r="30" spans="1:20" s="2" customFormat="1" ht="15.5" x14ac:dyDescent="0.35">
      <c r="A30" s="44" t="s">
        <v>53</v>
      </c>
      <c r="B30" s="45">
        <v>2</v>
      </c>
      <c r="C30" s="46">
        <v>1</v>
      </c>
      <c r="D30" s="47">
        <v>0</v>
      </c>
      <c r="E30" s="48">
        <f t="shared" si="2"/>
        <v>0</v>
      </c>
      <c r="F30" s="49"/>
      <c r="G30" s="49"/>
      <c r="H30" s="46">
        <v>0</v>
      </c>
      <c r="I30" s="48">
        <f t="shared" si="0"/>
        <v>0</v>
      </c>
      <c r="J30" s="49">
        <v>2</v>
      </c>
      <c r="K30" s="48">
        <f t="shared" si="6"/>
        <v>85</v>
      </c>
      <c r="L30" s="49"/>
      <c r="M30" s="49"/>
      <c r="N30" s="46">
        <v>0</v>
      </c>
      <c r="O30" s="48">
        <f t="shared" si="3"/>
        <v>0</v>
      </c>
      <c r="P30" s="49"/>
      <c r="Q30" s="49"/>
      <c r="R30" s="48">
        <f t="shared" si="4"/>
        <v>85</v>
      </c>
      <c r="S30" s="48" t="s">
        <v>57</v>
      </c>
    </row>
    <row r="31" spans="1:20" s="17" customFormat="1" ht="15.5" x14ac:dyDescent="0.35">
      <c r="A31" s="23"/>
      <c r="B31" s="24"/>
      <c r="C31" s="25"/>
      <c r="D31" s="26"/>
      <c r="E31" s="27">
        <f t="shared" si="2"/>
        <v>0</v>
      </c>
      <c r="F31" s="28"/>
      <c r="G31" s="28"/>
      <c r="H31" s="25"/>
      <c r="I31" s="27">
        <f t="shared" si="0"/>
        <v>0</v>
      </c>
      <c r="J31" s="28"/>
      <c r="K31" s="27">
        <f t="shared" si="6"/>
        <v>0</v>
      </c>
      <c r="L31" s="28"/>
      <c r="M31" s="28"/>
      <c r="N31" s="25"/>
      <c r="O31" s="27">
        <f t="shared" si="3"/>
        <v>0</v>
      </c>
      <c r="P31" s="28"/>
      <c r="Q31" s="28"/>
      <c r="R31" s="27">
        <f t="shared" si="4"/>
        <v>0</v>
      </c>
      <c r="S31" s="27"/>
    </row>
    <row r="32" spans="1:20" s="17" customFormat="1" ht="16" thickBot="1" x14ac:dyDescent="0.4">
      <c r="A32" s="18"/>
      <c r="B32" s="19"/>
      <c r="C32" s="20"/>
      <c r="D32" s="21"/>
      <c r="E32" s="22">
        <f t="shared" si="2"/>
        <v>0</v>
      </c>
      <c r="F32" s="30"/>
      <c r="G32" s="30"/>
      <c r="H32" s="20"/>
      <c r="I32" s="22">
        <f t="shared" si="0"/>
        <v>0</v>
      </c>
      <c r="J32" s="30"/>
      <c r="K32" s="22">
        <f t="shared" si="6"/>
        <v>0</v>
      </c>
      <c r="L32" s="30"/>
      <c r="M32" s="30"/>
      <c r="N32" s="20"/>
      <c r="O32" s="22">
        <f t="shared" si="3"/>
        <v>0</v>
      </c>
      <c r="P32" s="30"/>
      <c r="Q32" s="30"/>
      <c r="R32" s="22">
        <f t="shared" si="4"/>
        <v>0</v>
      </c>
      <c r="S32" s="22"/>
    </row>
    <row r="33" spans="1:19" s="1" customFormat="1" ht="15.5" x14ac:dyDescent="0.35">
      <c r="A33" s="5" t="s">
        <v>15</v>
      </c>
      <c r="B33" s="5" t="s">
        <v>37</v>
      </c>
      <c r="C33" s="5" t="s">
        <v>10</v>
      </c>
      <c r="D33" s="68" t="s">
        <v>6</v>
      </c>
      <c r="E33" s="68"/>
      <c r="F33" s="57"/>
      <c r="G33" s="57"/>
      <c r="H33" s="68" t="s">
        <v>12</v>
      </c>
      <c r="I33" s="68"/>
      <c r="J33" s="68" t="s">
        <v>7</v>
      </c>
      <c r="K33" s="68"/>
      <c r="L33" s="57"/>
      <c r="M33" s="57"/>
      <c r="N33" s="68" t="s">
        <v>8</v>
      </c>
      <c r="O33" s="68"/>
      <c r="P33" s="59"/>
      <c r="Q33" s="59"/>
      <c r="R33" s="6" t="s">
        <v>21</v>
      </c>
      <c r="S33" s="6"/>
    </row>
    <row r="34" spans="1:19" s="52" customFormat="1" ht="16" thickBot="1" x14ac:dyDescent="0.4">
      <c r="A34" s="50">
        <f>28-COUNTIF(A5:A32,"")</f>
        <v>26</v>
      </c>
      <c r="B34" s="12">
        <f>SUM(B5:B32)</f>
        <v>40</v>
      </c>
      <c r="C34" s="12">
        <f t="shared" ref="C34:Q34" si="7">SUM(C5:C32)</f>
        <v>26</v>
      </c>
      <c r="D34" s="12">
        <f t="shared" si="7"/>
        <v>35</v>
      </c>
      <c r="E34" s="53">
        <f t="shared" si="7"/>
        <v>1000</v>
      </c>
      <c r="F34" s="12">
        <f t="shared" si="7"/>
        <v>3</v>
      </c>
      <c r="G34" s="12">
        <f t="shared" si="7"/>
        <v>1</v>
      </c>
      <c r="H34" s="12">
        <f>SUM(H5:H32)</f>
        <v>0</v>
      </c>
      <c r="I34" s="12">
        <f>SUM(I5:I32)</f>
        <v>0</v>
      </c>
      <c r="J34" s="12">
        <f t="shared" si="7"/>
        <v>40</v>
      </c>
      <c r="K34" s="53">
        <f t="shared" si="7"/>
        <v>1625</v>
      </c>
      <c r="L34" s="12">
        <f t="shared" si="7"/>
        <v>3</v>
      </c>
      <c r="M34" s="12">
        <f t="shared" si="7"/>
        <v>3</v>
      </c>
      <c r="N34" s="12">
        <f t="shared" si="7"/>
        <v>30</v>
      </c>
      <c r="O34" s="53">
        <f t="shared" si="7"/>
        <v>1200</v>
      </c>
      <c r="P34" s="12">
        <f t="shared" si="7"/>
        <v>2</v>
      </c>
      <c r="Q34" s="12">
        <f t="shared" si="7"/>
        <v>2</v>
      </c>
      <c r="R34" s="53">
        <f>SUM(R5:R32)</f>
        <v>3825</v>
      </c>
      <c r="S34" s="51"/>
    </row>
    <row r="35" spans="1:19" ht="15.5" x14ac:dyDescent="0.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5"/>
      <c r="L35" s="15"/>
      <c r="M35" s="15"/>
      <c r="N35" s="13"/>
      <c r="O35" s="13"/>
      <c r="P35" s="13"/>
      <c r="Q35" s="13"/>
      <c r="R35" s="13"/>
      <c r="S35" s="14"/>
    </row>
    <row r="36" spans="1:19" s="3" customFormat="1" ht="18" x14ac:dyDescent="0.4">
      <c r="A36" s="15" t="s">
        <v>5</v>
      </c>
      <c r="B36" s="15"/>
      <c r="C36" s="15"/>
      <c r="D36" s="15"/>
      <c r="E36" s="15"/>
      <c r="F36" s="15"/>
      <c r="G36" s="15"/>
      <c r="H36" s="15"/>
      <c r="I36" s="15"/>
      <c r="J36" s="15"/>
      <c r="K36" s="13"/>
      <c r="L36" s="13"/>
      <c r="M36" s="13"/>
      <c r="N36" s="15"/>
      <c r="O36" s="15"/>
      <c r="P36" s="15"/>
      <c r="Q36" s="15"/>
      <c r="R36" s="15"/>
      <c r="S36" s="16"/>
    </row>
    <row r="37" spans="1:19" ht="15.5" x14ac:dyDescent="0.35">
      <c r="A37" s="15" t="s">
        <v>16</v>
      </c>
      <c r="B37" s="15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4"/>
    </row>
    <row r="38" spans="1:19" ht="15.5" x14ac:dyDescent="0.35">
      <c r="A38" s="15" t="s">
        <v>38</v>
      </c>
      <c r="B38" s="15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4"/>
    </row>
    <row r="39" spans="1:19" ht="15.5" x14ac:dyDescent="0.35">
      <c r="A39" s="13"/>
      <c r="B39" s="13"/>
      <c r="C39" s="13"/>
      <c r="D39" s="13"/>
      <c r="E39" s="13"/>
      <c r="F39" s="13"/>
      <c r="G39" s="13"/>
      <c r="H39" s="13"/>
      <c r="I39" s="13"/>
      <c r="J39" s="13"/>
      <c r="N39" s="13"/>
      <c r="O39" s="13"/>
      <c r="P39" s="13"/>
      <c r="Q39" s="13"/>
      <c r="R39" s="13"/>
      <c r="S39" s="14"/>
    </row>
    <row r="41" spans="1:19" x14ac:dyDescent="0.25">
      <c r="D41" s="4"/>
    </row>
    <row r="42" spans="1:19" x14ac:dyDescent="0.25">
      <c r="D42" s="4"/>
    </row>
    <row r="43" spans="1:19" x14ac:dyDescent="0.25">
      <c r="D43" s="4"/>
    </row>
  </sheetData>
  <autoFilter ref="A4:S34" xr:uid="{BE3055D7-313F-445A-BD27-32440B12623C}"/>
  <mergeCells count="8">
    <mergeCell ref="N33:O33"/>
    <mergeCell ref="D33:E33"/>
    <mergeCell ref="J33:K33"/>
    <mergeCell ref="H33:I33"/>
    <mergeCell ref="H3:I3"/>
    <mergeCell ref="D3:G3"/>
    <mergeCell ref="J3:M3"/>
    <mergeCell ref="N3:Q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2024-05-24T16:22:31Z</cp:lastPrinted>
  <dcterms:created xsi:type="dcterms:W3CDTF">2022-04-13T10:24:09Z</dcterms:created>
  <dcterms:modified xsi:type="dcterms:W3CDTF">2024-10-29T21:27:26Z</dcterms:modified>
</cp:coreProperties>
</file>